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itação de Construção de Parques Infantis\"/>
    </mc:Choice>
  </mc:AlternateContent>
  <bookViews>
    <workbookView xWindow="0" yWindow="0" windowWidth="28800" windowHeight="12435" activeTab="1"/>
  </bookViews>
  <sheets>
    <sheet name="CAPA" sheetId="2" r:id="rId1"/>
    <sheet name="ORÇAMENTO SINTÉTICO" sheetId="1" r:id="rId2"/>
    <sheet name="CRONOGRAMA FISICO FINANCEIRO" sheetId="3" r:id="rId3"/>
    <sheet name="MEMORIA DE CÁLCULO" sheetId="4" r:id="rId4"/>
    <sheet name="BDI" sheetId="6" r:id="rId5"/>
    <sheet name="PARÂMETROS BDI" sheetId="7" r:id="rId6"/>
    <sheet name="MAPA DE COTAÇÃO" sheetId="8" r:id="rId7"/>
  </sheets>
  <externalReferences>
    <externalReference r:id="rId8"/>
  </externalReferences>
  <definedNames>
    <definedName name="_xlnm.Print_Area" localSheetId="0">CAPA!$B$3:$J$50</definedName>
    <definedName name="_xlnm.Print_Area" localSheetId="2">'CRONOGRAMA FISICO FINANCEIRO'!$A$1:$F$23</definedName>
    <definedName name="_xlnm.Print_Area" localSheetId="1">'ORÇAMENTO SINTÉTICO'!$A$1:$J$40</definedName>
  </definedNames>
  <calcPr calcId="152511"/>
</workbook>
</file>

<file path=xl/calcChain.xml><?xml version="1.0" encoding="utf-8"?>
<calcChain xmlns="http://schemas.openxmlformats.org/spreadsheetml/2006/main">
  <c r="I48" i="2" l="1"/>
  <c r="J19" i="8" l="1"/>
  <c r="I19" i="8"/>
  <c r="J12" i="8"/>
  <c r="I12" i="8"/>
  <c r="J4" i="8"/>
  <c r="I4" i="8"/>
  <c r="D32" i="6"/>
  <c r="J8" i="1"/>
  <c r="I8" i="1"/>
  <c r="E19" i="2"/>
</calcChain>
</file>

<file path=xl/sharedStrings.xml><?xml version="1.0" encoding="utf-8"?>
<sst xmlns="http://schemas.openxmlformats.org/spreadsheetml/2006/main" count="519" uniqueCount="303">
  <si>
    <t>B.D.I.</t>
  </si>
  <si>
    <t>Encargos Sociais</t>
  </si>
  <si>
    <t xml:space="preserve"> 25,0%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</si>
  <si>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</si>
  <si>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</si>
  <si>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</si>
  <si>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</si>
  <si>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</si>
  <si>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</si>
  <si>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</si>
  <si>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</si>
  <si>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</si>
  <si>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</si>
  <si>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</si>
  <si>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ADMINSITRAÇÃO DA OBRA</t>
  </si>
  <si>
    <t xml:space="preserve"> 1.2 </t>
  </si>
  <si>
    <t xml:space="preserve"> 93572 </t>
  </si>
  <si>
    <t>SINAPI</t>
  </si>
  <si>
    <t>ENCARREGADO GERAL DE OBRAS COM ENCARGOS COMPLEMENTARES</t>
  </si>
  <si>
    <t>MES</t>
  </si>
  <si>
    <t xml:space="preserve"> 1.3 </t>
  </si>
  <si>
    <t xml:space="preserve"> 88326 </t>
  </si>
  <si>
    <t>VIGIA NOTURNO COM ENCARGOS COMPLEMENTARES</t>
  </si>
  <si>
    <t>H</t>
  </si>
  <si>
    <t xml:space="preserve"> 1.4 </t>
  </si>
  <si>
    <t xml:space="preserve"> 100289 </t>
  </si>
  <si>
    <t>VIGIA DIURNO COM ENCARGOS COMPLEMENTARES</t>
  </si>
  <si>
    <t xml:space="preserve"> 2 </t>
  </si>
  <si>
    <t>SERVIÇOS PRELIMINARES</t>
  </si>
  <si>
    <t xml:space="preserve"> 2.1 </t>
  </si>
  <si>
    <t xml:space="preserve"> 98525 </t>
  </si>
  <si>
    <t>LIMPEZA MECANIZADA DE CAMADA VEGETAL, VEGETAÇÃO E PEQUENAS ÁRVORES (DIÂMETRO DE TRONCO MENOR QUE 0,20 M), COM TRATOR DE ESTEIRAS.AF_05/2018</t>
  </si>
  <si>
    <t>m²</t>
  </si>
  <si>
    <t xml:space="preserve"> 2.2 </t>
  </si>
  <si>
    <t xml:space="preserve"> 100984 </t>
  </si>
  <si>
    <t>CARGA, MANOBRA E DESCARGA DE ENTULHO EM CAMINHÃO BASCULANTE 18 M³ - CARGA COM ESCAVADEIRA HIDRÁULICA  (CAÇAMBA DE 0,80 M³ / 111 HP) E DESCARGA LIVRE (UNIDADE: M3). AF_07/2020</t>
  </si>
  <si>
    <t>m³</t>
  </si>
  <si>
    <t xml:space="preserve"> 2.3 </t>
  </si>
  <si>
    <t xml:space="preserve"> 95877 </t>
  </si>
  <si>
    <t>TRANSPORTE COM CAMINHÃO BASCULANTE DE 18 M³, EM VIA URBANA PAVIMENTADA, DMT ATÉ 30 KM (UNIDADE: M3XKM). AF_07/2020</t>
  </si>
  <si>
    <t>M3XKM</t>
  </si>
  <si>
    <t xml:space="preserve"> 4 </t>
  </si>
  <si>
    <t>PAVIMENTAÇÃO</t>
  </si>
  <si>
    <t xml:space="preserve"> 4.1 </t>
  </si>
  <si>
    <t xml:space="preserve"> 94342 </t>
  </si>
  <si>
    <t>ATERRO MANUAL DE VALAS COM AREIA PARA ATERRO E COMPACTAÇÃO MECANIZADA. AF_05/2016</t>
  </si>
  <si>
    <t xml:space="preserve"> 4.2 </t>
  </si>
  <si>
    <t xml:space="preserve"> 94996 </t>
  </si>
  <si>
    <t>EXECUÇÃO DE PASSEIO (CALÇADA) OU PISO DE CONCRETO COM CONCRETO MOLDADO IN LOCO, FEITO EM OBRA, ACABAMENTO CONVENCIONAL, ESPESSURA 10 CM, ARMADO. AF_07/2016</t>
  </si>
  <si>
    <t xml:space="preserve"> 4.3 </t>
  </si>
  <si>
    <t xml:space="preserve"> 93205 </t>
  </si>
  <si>
    <t>CINTA DE AMARRAÇÃO DE ALVENARIA MOLDADA IN LOCO COM UTILIZAÇÃO DE BLOCOS CANALETA. AF_03/2016</t>
  </si>
  <si>
    <t>M</t>
  </si>
  <si>
    <t xml:space="preserve"> 4.4 </t>
  </si>
  <si>
    <t xml:space="preserve"> 0007 </t>
  </si>
  <si>
    <t>Próprio</t>
  </si>
  <si>
    <t>EXECUÇÃO DE PISO DE BORRACHA MONOLITICO, DRENANTE, FLEXIVEL E ANTIDERRAPANTE COMPOSTO DE GRANULOS DE BORRACHA TIPO SBR SENDO: UMA CAMADA INFERIOR, ESP=30MM, NA COR PRETA E UMA CAMADA SUPERIOR, ESP=10MM, NA COR AZUL OU VERDE, AMBAS MOLDADAS "IN LOCO" E ENVOLTAS COM RESINA DE POLIURETANO NA COR DO PRÓPRIO PISO APLICADO - FORNECIMENTO E INSTALAÇÃO</t>
  </si>
  <si>
    <t xml:space="preserve"> 5 </t>
  </si>
  <si>
    <t>ALAMBRADO DO PARQUE INFANTIL</t>
  </si>
  <si>
    <t xml:space="preserve"> 5.1 </t>
  </si>
  <si>
    <t xml:space="preserve"> 74244/001 </t>
  </si>
  <si>
    <t xml:space="preserve"> 6 </t>
  </si>
  <si>
    <t>PINTURA</t>
  </si>
  <si>
    <t xml:space="preserve"> 6.1 </t>
  </si>
  <si>
    <t xml:space="preserve"> 100720 </t>
  </si>
  <si>
    <t>PINTURA COM TINTA ALQUÍDICA DE FUNDO (TIPO ZARCÃO) APLICADA A ROLO OU PINCEL SOBRE PERFIL METÁLICO EXECUTADO EM FÁBRICA (POR DEMÃO). AF_01/2020</t>
  </si>
  <si>
    <t xml:space="preserve"> 6.2 </t>
  </si>
  <si>
    <t xml:space="preserve"> 100747 </t>
  </si>
  <si>
    <t>PINTURA COM TINTA ALQUÍDICA DE ACABAMENTO (ESMALTE SINTÉTICO FOSCO) PULVERIZADA SOBRE PERFIL METÁLICO EXECUTADO EM FÁBRICA (POR DEMÃO). AF_01/2020</t>
  </si>
  <si>
    <t xml:space="preserve"> 7 </t>
  </si>
  <si>
    <t>BRINQUEDO DOS PARQUINHOS INFANTIS</t>
  </si>
  <si>
    <t xml:space="preserve"> 7.1 </t>
  </si>
  <si>
    <t xml:space="preserve"> 0015 </t>
  </si>
  <si>
    <t>Fornecimento - PLAYGROUND MULTIFUNÇÕES INFANTIL, composta de duas torres com cobertura de fibra de vidro , um escorregador duplo em fibra de vidro pintura epoxi, uma subida em escalada, uma escada com corrimão, ponte móvel com guarda corpo, uma descida de bombeiro, balanço com dois lugares infantil e um para bebê, placa de recomendações de uso de playground</t>
  </si>
  <si>
    <t>UND</t>
  </si>
  <si>
    <t xml:space="preserve"> 7.2 </t>
  </si>
  <si>
    <t xml:space="preserve"> 0017 </t>
  </si>
  <si>
    <t>Fornecimento e instalação - Carrocel Gira-Gira (Conforme Projeto)</t>
  </si>
  <si>
    <t>und</t>
  </si>
  <si>
    <t xml:space="preserve"> 7.3 </t>
  </si>
  <si>
    <t xml:space="preserve"> 0018 </t>
  </si>
  <si>
    <t>Fornecimento e instalação- Gangorra com três pranchas</t>
  </si>
  <si>
    <t xml:space="preserve"> 8 </t>
  </si>
  <si>
    <t>LIMPEZA FINAL DA OBRA</t>
  </si>
  <si>
    <t xml:space="preserve"> 8.1 </t>
  </si>
  <si>
    <t xml:space="preserve"> 99814 </t>
  </si>
  <si>
    <t>LIMPEZA DE SUPERFÍCIE COM JATO DE ALTA PRESSÃO. AF_04/2019</t>
  </si>
  <si>
    <t xml:space="preserve"> 121.5 </t>
  </si>
  <si>
    <t xml:space="preserve"> 74209/001 </t>
  </si>
  <si>
    <t>PLACA DE OBRA EM CHAPA DE ACO GALVANIZADO</t>
  </si>
  <si>
    <t>Total sem BDI</t>
  </si>
  <si>
    <t>Total do BDI</t>
  </si>
  <si>
    <t>Total Geral</t>
  </si>
  <si>
    <t xml:space="preserve">_______________________________________________________________
</t>
  </si>
  <si>
    <t>PARQUE INFANTIL _ REGIÃO DE SANTA MARIA -DF</t>
  </si>
  <si>
    <t xml:space="preserve">BANCOS: </t>
  </si>
  <si>
    <t>GOVERNO DO DISTRITO FEDERAL</t>
  </si>
  <si>
    <t>SINAPI-02/2021 Distrito Federal</t>
  </si>
  <si>
    <t>SECRETARIA DE ESTADO DAS CIDADES</t>
  </si>
  <si>
    <t>DATA: 04/2021</t>
  </si>
  <si>
    <t>ADMINSTRAÇÃO REGIONAL DE SANTA MARIA - RA SANT</t>
  </si>
  <si>
    <t>RUTH ANTUNES RANGEL</t>
  </si>
  <si>
    <t>COLOM - MAT. : 1.702.354-8</t>
  </si>
  <si>
    <t>ORÇAMENTO SITENTICO</t>
  </si>
  <si>
    <t>ALAMBRADO PARA FECHAMENTO DO PARQUE INFANTIL , ESTRUTURADO POR TUBOS DE ACO GALVANIZADO, COM COSTURA, DIN 2440, DIAMETRO 2", COM TELA DE ARAME GALVANIZADO, FIO 14 BWG E MALHA QUADRADA 5X5CM</t>
  </si>
  <si>
    <t>Não Desonerado: 
Horista:  83,99
Mensalista:  48,96</t>
  </si>
  <si>
    <t>ADMINISTRAÇÃO REGIONAL DE SANTA MARIA DF RA XIII</t>
  </si>
  <si>
    <t xml:space="preserve">OBJETO: </t>
  </si>
  <si>
    <t>LOCAL:</t>
  </si>
  <si>
    <t>PRAZO DE EXEC.:</t>
  </si>
  <si>
    <t>3 (Três) meses</t>
  </si>
  <si>
    <t xml:space="preserve">DATA:            </t>
  </si>
  <si>
    <t xml:space="preserve"> ENG. ORÇAMENTISTA:</t>
  </si>
  <si>
    <t>Eng. Ruth Antunes Rangel</t>
  </si>
  <si>
    <t xml:space="preserve">DOCUMENTO(S): </t>
  </si>
  <si>
    <t>1-</t>
  </si>
  <si>
    <t>Planilha orçamentária</t>
  </si>
  <si>
    <t>2-</t>
  </si>
  <si>
    <t xml:space="preserve">Composições auxiliares </t>
  </si>
  <si>
    <t>3-</t>
  </si>
  <si>
    <t>Mem. De Cálculo</t>
  </si>
  <si>
    <t>4-</t>
  </si>
  <si>
    <t xml:space="preserve">Mapa de cotações </t>
  </si>
  <si>
    <t>5-</t>
  </si>
  <si>
    <t>Cronograma</t>
  </si>
  <si>
    <t>6-</t>
  </si>
  <si>
    <t>B.D.I- Bonificações Despesas Indiretas</t>
  </si>
  <si>
    <t>7-</t>
  </si>
  <si>
    <t>Parâmetros BDI</t>
  </si>
  <si>
    <t>TABELA REFERÊNCIA:</t>
  </si>
  <si>
    <t>ESTIMATIVA REFERENTE A COLOM- COORDENAÇÃO DE OBRAS LICENCIAMENTO E MANUTENÇÃO</t>
  </si>
  <si>
    <t>Planilha Estimativa...........................................................................................................</t>
  </si>
  <si>
    <t>BDI=</t>
  </si>
  <si>
    <t>TOTAL GERAL  ....................................................................</t>
  </si>
  <si>
    <t>Valor por metro quadrado</t>
  </si>
  <si>
    <t>................................................</t>
  </si>
  <si>
    <t>PLANILHA ORÇAMENTÁRIA ESTIMATIVA NÃO DESONERADO</t>
  </si>
  <si>
    <t>CONSTRUÇÃO DE 17 PARQUES INFANTIS</t>
  </si>
  <si>
    <t>SINAPI - Serviços e insumos (ref: Abril/2021) fonte: Site Caixa Econômica Federal</t>
  </si>
  <si>
    <t>CREA: 11.0376.131-5</t>
  </si>
  <si>
    <t>Obra</t>
  </si>
  <si>
    <t xml:space="preserve">SINAPI - 04/2021 - Distrito Federal
</t>
  </si>
  <si>
    <t>Cronograma Físico e Financeiro</t>
  </si>
  <si>
    <t>Total Por Etapa</t>
  </si>
  <si>
    <t>30 DIAS</t>
  </si>
  <si>
    <t>60 DIAS</t>
  </si>
  <si>
    <t>90 DIAS</t>
  </si>
  <si>
    <t xml:space="preserve"> 100,00%
 10.912,37</t>
  </si>
  <si>
    <t xml:space="preserve"> 50,00%
 5.456,19</t>
  </si>
  <si>
    <t/>
  </si>
  <si>
    <t xml:space="preserve"> 100,00%
 264,60</t>
  </si>
  <si>
    <t xml:space="preserve"> 100,00%
 108.477,34</t>
  </si>
  <si>
    <t xml:space="preserve"> 75,00%
 81.358,01</t>
  </si>
  <si>
    <t xml:space="preserve"> 25,00%
 27.119,34</t>
  </si>
  <si>
    <t xml:space="preserve"> 100,00%
 15.130,54</t>
  </si>
  <si>
    <t xml:space="preserve"> 50,00%
 7.565,27</t>
  </si>
  <si>
    <t xml:space="preserve"> 100,00%
 1.215,30</t>
  </si>
  <si>
    <t xml:space="preserve"> 100,00%
 19.300,00</t>
  </si>
  <si>
    <t xml:space="preserve"> 20,00%
 3.860,00</t>
  </si>
  <si>
    <t xml:space="preserve"> 50,00%
 9.650,00</t>
  </si>
  <si>
    <t xml:space="preserve"> 30,00%
 5.790,00</t>
  </si>
  <si>
    <t xml:space="preserve"> 100,00%
 458,40</t>
  </si>
  <si>
    <t>Porcentagem</t>
  </si>
  <si>
    <t xml:space="preserve"> 58,38%</t>
  </si>
  <si>
    <t xml:space="preserve"> 31,97%</t>
  </si>
  <si>
    <t xml:space="preserve"> 9,65%</t>
  </si>
  <si>
    <t>Custo</t>
  </si>
  <si>
    <t xml:space="preserve"> 90.938,79</t>
  </si>
  <si>
    <t xml:space="preserve"> 49.790,79</t>
  </si>
  <si>
    <t xml:space="preserve"> 15.028,97</t>
  </si>
  <si>
    <t>Porcentagem Acumulado</t>
  </si>
  <si>
    <t xml:space="preserve"> 90,35%</t>
  </si>
  <si>
    <t xml:space="preserve"> 100,0%</t>
  </si>
  <si>
    <t>Custo Acumulado</t>
  </si>
  <si>
    <t xml:space="preserve"> 140.729,58</t>
  </si>
  <si>
    <t xml:space="preserve"> 155.758,55</t>
  </si>
  <si>
    <t>OBRA: PARQUE INFANTIL _ REGIÃO DE SANTA MARIA -DF</t>
  </si>
  <si>
    <t>Bancos:</t>
  </si>
  <si>
    <t>COORDENAÇÃO DE OBRAS, LICENCIAMENTO E MANUTENÇÃO</t>
  </si>
  <si>
    <t>ÁREA: 144,00M²</t>
  </si>
  <si>
    <t>Encargos Sociais:</t>
  </si>
  <si>
    <t>HORISTA: 83,99%</t>
  </si>
  <si>
    <t>MENSALISTA: 48,96</t>
  </si>
  <si>
    <t>Memória de Cálculo</t>
  </si>
  <si>
    <t xml:space="preserve"> 1,0</t>
  </si>
  <si>
    <t xml:space="preserve"> = </t>
  </si>
  <si>
    <t xml:space="preserve"> 40,0</t>
  </si>
  <si>
    <t xml:space="preserve"> 1.5 </t>
  </si>
  <si>
    <t xml:space="preserve"> 12,0</t>
  </si>
  <si>
    <t xml:space="preserve"> 240,0</t>
  </si>
  <si>
    <t xml:space="preserve"> 60,0</t>
  </si>
  <si>
    <t xml:space="preserve"> 14,51</t>
  </si>
  <si>
    <t xml:space="preserve"> 219,0</t>
  </si>
  <si>
    <t xml:space="preserve"> 70,0</t>
  </si>
  <si>
    <t xml:space="preserve"> 144,0</t>
  </si>
  <si>
    <t>ALAMBRADO PARA QUADRA POLIESPORTIVA, ESTRUTURADO POR TUBOS DE ACO GALVANIZADO, COM COSTURA, DIN 2440, DIAMETRO 2", COM TELA DE ARAME GALVANIZADO, FIO 14 BWG E MALHA QUADRADA 5X5CM</t>
  </si>
  <si>
    <t xml:space="preserve"> 57,57</t>
  </si>
  <si>
    <t>COLOM - 1.702.354-8</t>
  </si>
  <si>
    <t>ADMINISTRAÇÃO DE</t>
  </si>
  <si>
    <t>'</t>
  </si>
  <si>
    <t>BANCOS</t>
  </si>
  <si>
    <t>B.D.I. : 25,0%</t>
  </si>
  <si>
    <t>ÁREA: 144,00 M²</t>
  </si>
  <si>
    <t>B.D.I.:  25,0%</t>
  </si>
  <si>
    <t>ENCARGOS SOCIAIS:</t>
  </si>
  <si>
    <t>DISTRITO FEDERAL</t>
  </si>
  <si>
    <t>SINAPI - 04/2021</t>
  </si>
  <si>
    <t xml:space="preserve"> = Placa de Obras Padrão GDF 4x3.</t>
  </si>
  <si>
    <t xml:space="preserve"> = 5 horas por semana durante 2 meses.</t>
  </si>
  <si>
    <t xml:space="preserve"> = Área do terreno com camada vegetal que será removida para construção da expansão da edificação existente.</t>
  </si>
  <si>
    <t xml:space="preserve"> = Volume de aterro para execução do platô para regularização do terreno.</t>
  </si>
  <si>
    <t xml:space="preserve"> = Volume de material retirado na limpeza do terreno.</t>
  </si>
  <si>
    <t xml:space="preserve"> = Volume de entulho x km até o aterro mais próximo.</t>
  </si>
  <si>
    <t xml:space="preserve"> = Comprimento total da cinta de amarração</t>
  </si>
  <si>
    <t xml:space="preserve"> = Passeio ao redor da edificação de acordo com projeto de arquitetura, e piso da área do que receberá o piso emborrachado com 10cm de espessura.</t>
  </si>
  <si>
    <t xml:space="preserve"> = Área do piso de borrachado (12cmx12cm)</t>
  </si>
  <si>
    <t xml:space="preserve"> =  Área quadrada de alambrado a ser executado ao redor do limte da área do parquinho infantil (48cmx1.19)</t>
  </si>
  <si>
    <t xml:space="preserve"> =  Área quadrada de pintura do  alambrado a (48cmx1.19)</t>
  </si>
  <si>
    <t xml:space="preserve"> = Aferido do projeto de arquitetura</t>
  </si>
  <si>
    <t xml:space="preserve"> = Área total de piso a ser Limpo.</t>
  </si>
  <si>
    <t>CÁLCULO DO BDI</t>
  </si>
  <si>
    <t>Endereço</t>
  </si>
  <si>
    <t>Área (m²)</t>
  </si>
  <si>
    <t>Contratante</t>
  </si>
  <si>
    <t xml:space="preserve">Administração Regional de Santa Maria </t>
  </si>
  <si>
    <t>Resp. Planilha</t>
  </si>
  <si>
    <t>Fonte Mercadológica</t>
  </si>
  <si>
    <t>Valor Total da Obra</t>
  </si>
  <si>
    <t>BDI - BENEFÍCIO E DESPESAS INDIRETAS</t>
  </si>
  <si>
    <t>Descrição dos Serviços</t>
  </si>
  <si>
    <t>%</t>
  </si>
  <si>
    <t>PV</t>
  </si>
  <si>
    <t>CD</t>
  </si>
  <si>
    <t>ADMINISTRAÇÃO CENTRAL</t>
  </si>
  <si>
    <t xml:space="preserve"> </t>
  </si>
  <si>
    <t>1.1</t>
  </si>
  <si>
    <t>ESCRITÓRIO CENTRAL</t>
  </si>
  <si>
    <t>1.2</t>
  </si>
  <si>
    <t>VIAGENS</t>
  </si>
  <si>
    <t>1.3</t>
  </si>
  <si>
    <t>OUTROS</t>
  </si>
  <si>
    <t>IMPOSTOS E TAXAS</t>
  </si>
  <si>
    <t>2.1</t>
  </si>
  <si>
    <t>ISS</t>
  </si>
  <si>
    <t>2.2</t>
  </si>
  <si>
    <t>PIS</t>
  </si>
  <si>
    <t>2.3</t>
  </si>
  <si>
    <t>Cofins</t>
  </si>
  <si>
    <t>TAXA DE RISCO</t>
  </si>
  <si>
    <t>3.1</t>
  </si>
  <si>
    <t>SEGURO</t>
  </si>
  <si>
    <t>3.2</t>
  </si>
  <si>
    <t>RISCO</t>
  </si>
  <si>
    <t>GARANTIA</t>
  </si>
  <si>
    <t>DESPESAS FINANCEIRAS</t>
  </si>
  <si>
    <t>LUCRO</t>
  </si>
  <si>
    <t>BDI - CALCULADO</t>
  </si>
  <si>
    <t>Fórmula de Cálculo do BDI</t>
  </si>
  <si>
    <t>AC = Administração central;</t>
  </si>
  <si>
    <t>S = Seguros;</t>
  </si>
  <si>
    <t>R = Riscos e imprevistos;</t>
  </si>
  <si>
    <t>G = Garantias exigidas em edital;</t>
  </si>
  <si>
    <t>DF = Despesas financeiras;</t>
  </si>
  <si>
    <t>L = Remuneração bruta do construtor;</t>
  </si>
  <si>
    <t>I = Tributos sobre o preço de venda (PIS, Cofins, CPRB e ISS).</t>
  </si>
  <si>
    <t>144,00 m²</t>
  </si>
  <si>
    <t>Região de Santa Maria - Brasília-DF</t>
  </si>
  <si>
    <t>17 Parques Infantis</t>
  </si>
  <si>
    <t>SINAPI-Serviços e Insumos (ref.: Abril/2021) fonte: Site Caixa Econmica Federal</t>
  </si>
  <si>
    <t>Parâmetro referenciais das rubricas que compõem o BDI:</t>
  </si>
  <si>
    <t>TIPOS DE OBRA</t>
  </si>
  <si>
    <t>SEGURO + GARANTIA</t>
  </si>
  <si>
    <t>1º Quartil</t>
  </si>
  <si>
    <t>Médio</t>
  </si>
  <si>
    <t>3º Quartil</t>
  </si>
  <si>
    <t>CONSTRUÇÃO DE EDIFÍCIOS</t>
  </si>
  <si>
    <t>CONSTRUÇÃO DE RODOVIAS E FERROVIAS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</si>
  <si>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</si>
  <si>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</si>
  <si>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</si>
  <si>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DESPESA FINANCEIRA</t>
  </si>
  <si>
    <r>
      <rPr>
        <b/>
        <sz val="11"/>
        <color theme="1"/>
        <rFont val="Calibri"/>
        <family val="2"/>
        <scheme val="minor"/>
      </rPr>
      <t>OBS:</t>
    </r>
    <r>
      <rPr>
        <sz val="11"/>
        <rFont val="Arial"/>
        <family val="1"/>
      </rPr>
      <t xml:space="preserve"> Estão sujeitos ao regime cumulativo para fins de incidência da contribuição para o PIS-Pasep e da Cofins, às alíquotas de 0,65% e de 3%, respectivamente.  Quanto ao ISS, a alíquota e o local do recolhimento variará de acordo com o sistema tributário da empresa, local e tipo do serviço.</t>
    </r>
  </si>
  <si>
    <t>MAPA DE COTAÇÃO DE MERCADO</t>
  </si>
  <si>
    <t>ITEM</t>
  </si>
  <si>
    <t>PRODUTO (M²)</t>
  </si>
  <si>
    <t>MEDIANA</t>
  </si>
  <si>
    <t>MÉDIA</t>
  </si>
  <si>
    <t>PREÇO</t>
  </si>
  <si>
    <t>COTAÇÃO 01</t>
  </si>
  <si>
    <t>COTAÇÃO 02</t>
  </si>
  <si>
    <t>AQUARELA PARQUES</t>
  </si>
  <si>
    <t>BRINQUEDOS MIL</t>
  </si>
  <si>
    <t>FANTASY PLAY</t>
  </si>
  <si>
    <t>MULTI FUNÇÕES</t>
  </si>
  <si>
    <t>CARROCEL GIRA-GIRA</t>
  </si>
  <si>
    <t>GANGORRA COM TRêS PRANCHAS</t>
  </si>
  <si>
    <t>PLAYGROUND</t>
  </si>
  <si>
    <t>BEST PLAY</t>
  </si>
  <si>
    <t>MAGAZINE LUIZA</t>
  </si>
  <si>
    <t>MADEIRA MADEIRA</t>
  </si>
  <si>
    <t>ANIMA BRINQUE</t>
  </si>
  <si>
    <t>REF:ABRIL</t>
  </si>
  <si>
    <t>Junho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</si>
</sst>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[$R$-416]\ #,##0.00;[Red][$R$-416]\ #,##0.00"/>
    <numFmt numFmtId="166" formatCode="_(&quot;R$&quot;* #,##0.00_);_(&quot;R$&quot;* \(#,##0.00\);_(&quot;R$&quot;* &quot;-&quot;??_);_(@_)"/>
    <numFmt numFmtId="167" formatCode="_-&quot;R$&quot;* #,##0.00_-;\-&quot;R$&quot;* #,##0.00_-;_-&quot;R$&quot;* &quot;-&quot;??_-;_-@_-"/>
    <numFmt numFmtId="168" formatCode="&quot;R$&quot;\ #,##0.00"/>
  </numFmts>
  <fonts count="4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35" fillId="0" borderId="0" applyFont="0" applyFill="0" applyBorder="0" applyAlignment="0" applyProtection="0"/>
  </cellStyleXfs>
  <cellXfs count="39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top" wrapText="1"/>
    </xf>
    <xf numFmtId="0" fontId="9" fillId="9" borderId="1" xfId="0" applyFont="1" applyFill="1" applyBorder="1" applyAlignment="1">
      <alignment horizontal="left" vertical="top" wrapText="1"/>
    </xf>
    <xf numFmtId="0" fontId="11" fillId="11" borderId="1" xfId="0" applyFont="1" applyFill="1" applyBorder="1" applyAlignment="1">
      <alignment horizontal="right" vertical="top" wrapText="1"/>
    </xf>
    <xf numFmtId="0" fontId="10" fillId="10" borderId="1" xfId="0" applyFont="1" applyFill="1" applyBorder="1" applyAlignment="1">
      <alignment horizontal="center" vertical="top" wrapText="1"/>
    </xf>
    <xf numFmtId="4" fontId="12" fillId="12" borderId="1" xfId="0" applyNumberFormat="1" applyFont="1" applyFill="1" applyBorder="1" applyAlignment="1">
      <alignment horizontal="right" vertical="top" wrapText="1"/>
    </xf>
    <xf numFmtId="0" fontId="14" fillId="14" borderId="1" xfId="0" applyFont="1" applyFill="1" applyBorder="1" applyAlignment="1">
      <alignment horizontal="left" vertical="top" wrapText="1"/>
    </xf>
    <xf numFmtId="0" fontId="16" fillId="16" borderId="1" xfId="0" applyFont="1" applyFill="1" applyBorder="1" applyAlignment="1">
      <alignment horizontal="right" vertical="top" wrapText="1"/>
    </xf>
    <xf numFmtId="0" fontId="15" fillId="15" borderId="1" xfId="0" applyFont="1" applyFill="1" applyBorder="1" applyAlignment="1">
      <alignment horizontal="center" vertical="top" wrapText="1"/>
    </xf>
    <xf numFmtId="4" fontId="17" fillId="17" borderId="1" xfId="0" applyNumberFormat="1" applyFont="1" applyFill="1" applyBorder="1" applyAlignment="1">
      <alignment horizontal="right" vertical="top" wrapText="1"/>
    </xf>
    <xf numFmtId="0" fontId="9" fillId="9" borderId="3" xfId="0" applyFont="1" applyFill="1" applyBorder="1" applyAlignment="1">
      <alignment horizontal="left" vertical="top" wrapText="1"/>
    </xf>
    <xf numFmtId="0" fontId="11" fillId="11" borderId="3" xfId="0" applyFont="1" applyFill="1" applyBorder="1" applyAlignment="1">
      <alignment horizontal="right" vertical="top" wrapText="1"/>
    </xf>
    <xf numFmtId="0" fontId="10" fillId="10" borderId="3" xfId="0" applyFont="1" applyFill="1" applyBorder="1" applyAlignment="1">
      <alignment horizontal="center" vertical="top" wrapText="1"/>
    </xf>
    <xf numFmtId="0" fontId="23" fillId="23" borderId="0" xfId="0" applyFont="1" applyFill="1" applyBorder="1" applyAlignment="1">
      <alignment horizontal="left" vertical="top" wrapText="1"/>
    </xf>
    <xf numFmtId="0" fontId="21" fillId="21" borderId="0" xfId="0" applyFont="1" applyFill="1" applyBorder="1" applyAlignment="1">
      <alignment horizontal="right" vertical="top" wrapText="1"/>
    </xf>
    <xf numFmtId="4" fontId="12" fillId="12" borderId="3" xfId="0" applyNumberFormat="1" applyFont="1" applyFill="1" applyBorder="1" applyAlignment="1">
      <alignment horizontal="right" vertical="top" wrapText="1"/>
    </xf>
    <xf numFmtId="0" fontId="24" fillId="24" borderId="5" xfId="0" applyFont="1" applyFill="1" applyBorder="1" applyAlignment="1">
      <alignment horizontal="center" vertical="top" wrapText="1"/>
    </xf>
    <xf numFmtId="0" fontId="24" fillId="24" borderId="2" xfId="0" applyFont="1" applyFill="1" applyBorder="1" applyAlignment="1">
      <alignment vertical="top" wrapText="1"/>
    </xf>
    <xf numFmtId="0" fontId="21" fillId="21" borderId="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right" vertical="top" wrapText="1"/>
    </xf>
    <xf numFmtId="0" fontId="5" fillId="5" borderId="11" xfId="0" applyFont="1" applyFill="1" applyBorder="1" applyAlignment="1">
      <alignment horizontal="left" vertical="top" wrapText="1"/>
    </xf>
    <xf numFmtId="164" fontId="8" fillId="8" borderId="12" xfId="0" applyNumberFormat="1" applyFont="1" applyFill="1" applyBorder="1" applyAlignment="1">
      <alignment horizontal="right" vertical="top" wrapText="1"/>
    </xf>
    <xf numFmtId="0" fontId="9" fillId="9" borderId="11" xfId="0" applyFont="1" applyFill="1" applyBorder="1" applyAlignment="1">
      <alignment horizontal="left" vertical="top" wrapText="1"/>
    </xf>
    <xf numFmtId="164" fontId="13" fillId="13" borderId="12" xfId="0" applyNumberFormat="1" applyFont="1" applyFill="1" applyBorder="1" applyAlignment="1">
      <alignment horizontal="right" vertical="top" wrapText="1"/>
    </xf>
    <xf numFmtId="0" fontId="14" fillId="14" borderId="11" xfId="0" applyFont="1" applyFill="1" applyBorder="1" applyAlignment="1">
      <alignment horizontal="left" vertical="top" wrapText="1"/>
    </xf>
    <xf numFmtId="164" fontId="18" fillId="18" borderId="12" xfId="0" applyNumberFormat="1" applyFont="1" applyFill="1" applyBorder="1" applyAlignment="1">
      <alignment horizontal="right" vertical="top" wrapText="1"/>
    </xf>
    <xf numFmtId="0" fontId="9" fillId="9" borderId="13" xfId="0" applyFont="1" applyFill="1" applyBorder="1" applyAlignment="1">
      <alignment horizontal="left" vertical="top" wrapText="1"/>
    </xf>
    <xf numFmtId="164" fontId="13" fillId="13" borderId="14" xfId="0" applyNumberFormat="1" applyFont="1" applyFill="1" applyBorder="1" applyAlignment="1">
      <alignment horizontal="right" vertical="top" wrapText="1"/>
    </xf>
    <xf numFmtId="0" fontId="24" fillId="24" borderId="15" xfId="0" applyFont="1" applyFill="1" applyBorder="1" applyAlignment="1">
      <alignment horizontal="center" vertical="top" wrapText="1"/>
    </xf>
    <xf numFmtId="0" fontId="24" fillId="24" borderId="16" xfId="0" applyFont="1" applyFill="1" applyBorder="1" applyAlignment="1">
      <alignment vertical="top" wrapText="1"/>
    </xf>
    <xf numFmtId="0" fontId="21" fillId="21" borderId="17" xfId="0" applyFont="1" applyFill="1" applyBorder="1" applyAlignment="1">
      <alignment vertical="top" wrapText="1"/>
    </xf>
    <xf numFmtId="0" fontId="25" fillId="25" borderId="9" xfId="0" applyFont="1" applyFill="1" applyBorder="1" applyAlignment="1">
      <alignment vertical="top" wrapText="1"/>
    </xf>
    <xf numFmtId="0" fontId="25" fillId="25" borderId="1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25" fillId="25" borderId="1" xfId="0" applyFont="1" applyFill="1" applyBorder="1" applyAlignment="1">
      <alignment horizontal="left" vertical="top" wrapText="1"/>
    </xf>
    <xf numFmtId="0" fontId="30" fillId="0" borderId="30" xfId="0" applyFont="1" applyBorder="1"/>
    <xf numFmtId="0" fontId="30" fillId="0" borderId="26" xfId="0" applyFont="1" applyBorder="1"/>
    <xf numFmtId="0" fontId="30" fillId="0" borderId="27" xfId="0" applyFont="1" applyBorder="1"/>
    <xf numFmtId="0" fontId="30" fillId="0" borderId="17" xfId="0" applyFont="1" applyBorder="1"/>
    <xf numFmtId="0" fontId="30" fillId="0" borderId="18" xfId="0" applyFont="1" applyBorder="1"/>
    <xf numFmtId="0" fontId="32" fillId="0" borderId="18" xfId="0" applyFont="1" applyBorder="1" applyAlignment="1">
      <alignment horizontal="center"/>
    </xf>
    <xf numFmtId="0" fontId="30" fillId="0" borderId="19" xfId="0" applyFont="1" applyBorder="1"/>
    <xf numFmtId="0" fontId="30" fillId="0" borderId="20" xfId="0" applyFont="1" applyBorder="1"/>
    <xf numFmtId="0" fontId="30" fillId="0" borderId="21" xfId="0" applyFont="1" applyBorder="1"/>
    <xf numFmtId="0" fontId="32" fillId="0" borderId="18" xfId="0" applyFont="1" applyBorder="1" applyAlignment="1">
      <alignment horizontal="left"/>
    </xf>
    <xf numFmtId="0" fontId="32" fillId="0" borderId="18" xfId="0" applyFont="1" applyBorder="1"/>
    <xf numFmtId="0" fontId="33" fillId="0" borderId="17" xfId="0" applyFont="1" applyBorder="1" applyAlignment="1">
      <alignment horizontal="left" vertical="center"/>
    </xf>
    <xf numFmtId="0" fontId="32" fillId="0" borderId="18" xfId="0" applyFont="1" applyBorder="1" applyAlignment="1">
      <alignment horizontal="center" wrapText="1"/>
    </xf>
    <xf numFmtId="0" fontId="30" fillId="0" borderId="17" xfId="0" applyFont="1" applyBorder="1" applyAlignment="1">
      <alignment vertical="center"/>
    </xf>
    <xf numFmtId="0" fontId="33" fillId="0" borderId="17" xfId="0" applyFont="1" applyBorder="1" applyAlignment="1">
      <alignment horizontal="left"/>
    </xf>
    <xf numFmtId="0" fontId="32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left"/>
    </xf>
    <xf numFmtId="0" fontId="33" fillId="0" borderId="20" xfId="0" applyFont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34" fillId="0" borderId="17" xfId="0" applyFont="1" applyBorder="1"/>
    <xf numFmtId="0" fontId="32" fillId="0" borderId="17" xfId="0" applyFont="1" applyBorder="1"/>
    <xf numFmtId="166" fontId="32" fillId="0" borderId="18" xfId="3" applyNumberFormat="1" applyFont="1" applyFill="1" applyBorder="1"/>
    <xf numFmtId="166" fontId="32" fillId="0" borderId="18" xfId="3" applyNumberFormat="1" applyFont="1" applyFill="1" applyBorder="1" applyAlignment="1">
      <alignment horizontal="center"/>
    </xf>
    <xf numFmtId="166" fontId="32" fillId="0" borderId="21" xfId="3" applyNumberFormat="1" applyFont="1" applyFill="1" applyBorder="1"/>
    <xf numFmtId="0" fontId="33" fillId="0" borderId="20" xfId="0" applyFont="1" applyBorder="1"/>
    <xf numFmtId="0" fontId="0" fillId="0" borderId="0" xfId="0" applyBorder="1"/>
    <xf numFmtId="0" fontId="30" fillId="0" borderId="0" xfId="0" applyFont="1" applyBorder="1"/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 vertical="top" wrapText="1"/>
    </xf>
    <xf numFmtId="0" fontId="32" fillId="0" borderId="0" xfId="0" applyFont="1" applyBorder="1"/>
    <xf numFmtId="0" fontId="33" fillId="0" borderId="0" xfId="0" applyFont="1" applyBorder="1"/>
    <xf numFmtId="0" fontId="21" fillId="21" borderId="18" xfId="0" applyFont="1" applyFill="1" applyBorder="1" applyAlignment="1">
      <alignment vertical="top" wrapText="1"/>
    </xf>
    <xf numFmtId="166" fontId="23" fillId="0" borderId="0" xfId="3" applyNumberFormat="1" applyFont="1" applyFill="1" applyBorder="1"/>
    <xf numFmtId="4" fontId="32" fillId="22" borderId="12" xfId="0" applyNumberFormat="1" applyFont="1" applyFill="1" applyBorder="1" applyAlignment="1">
      <alignment vertical="top" wrapText="1"/>
    </xf>
    <xf numFmtId="0" fontId="23" fillId="25" borderId="0" xfId="0" applyFont="1" applyFill="1" applyAlignment="1">
      <alignment horizontal="center" vertical="top" wrapText="1"/>
    </xf>
    <xf numFmtId="0" fontId="19" fillId="25" borderId="0" xfId="0" applyFont="1" applyFill="1" applyAlignment="1">
      <alignment horizontal="center" vertical="top" wrapText="1"/>
    </xf>
    <xf numFmtId="0" fontId="19" fillId="25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19" fillId="25" borderId="1" xfId="0" applyFont="1" applyFill="1" applyBorder="1" applyAlignment="1">
      <alignment vertical="top" wrapText="1"/>
    </xf>
    <xf numFmtId="0" fontId="19" fillId="25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right" vertical="top" wrapText="1"/>
    </xf>
    <xf numFmtId="0" fontId="9" fillId="8" borderId="1" xfId="0" applyFont="1" applyFill="1" applyBorder="1" applyAlignment="1">
      <alignment horizontal="right" vertical="top" wrapText="1"/>
    </xf>
    <xf numFmtId="0" fontId="19" fillId="25" borderId="1" xfId="0" applyFont="1" applyFill="1" applyBorder="1" applyAlignment="1">
      <alignment horizontal="right" vertical="top" wrapText="1"/>
    </xf>
    <xf numFmtId="0" fontId="19" fillId="25" borderId="0" xfId="0" applyFont="1" applyFill="1" applyBorder="1" applyAlignment="1">
      <alignment horizontal="center" vertical="top" wrapText="1"/>
    </xf>
    <xf numFmtId="0" fontId="19" fillId="25" borderId="31" xfId="0" applyFont="1" applyFill="1" applyBorder="1" applyAlignment="1">
      <alignment vertical="top" wrapText="1"/>
    </xf>
    <xf numFmtId="0" fontId="1" fillId="25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9" fillId="25" borderId="12" xfId="0" applyFont="1" applyFill="1" applyBorder="1" applyAlignment="1">
      <alignment vertical="top" wrapText="1"/>
    </xf>
    <xf numFmtId="0" fontId="19" fillId="25" borderId="11" xfId="0" applyFont="1" applyFill="1" applyBorder="1" applyAlignment="1">
      <alignment horizontal="center" vertical="center" wrapText="1"/>
    </xf>
    <xf numFmtId="0" fontId="19" fillId="25" borderId="12" xfId="0" applyFont="1" applyFill="1" applyBorder="1" applyAlignment="1">
      <alignment horizontal="right" vertical="top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right" vertical="top" wrapText="1"/>
    </xf>
    <xf numFmtId="0" fontId="9" fillId="8" borderId="12" xfId="0" applyFont="1" applyFill="1" applyBorder="1" applyAlignment="1">
      <alignment horizontal="right" vertical="top" wrapText="1"/>
    </xf>
    <xf numFmtId="0" fontId="0" fillId="29" borderId="0" xfId="0" applyFill="1"/>
    <xf numFmtId="0" fontId="5" fillId="27" borderId="1" xfId="0" applyFont="1" applyFill="1" applyBorder="1" applyAlignment="1">
      <alignment horizontal="left" vertical="top" wrapText="1"/>
    </xf>
    <xf numFmtId="0" fontId="5" fillId="27" borderId="1" xfId="0" applyFont="1" applyFill="1" applyBorder="1" applyAlignment="1">
      <alignment horizontal="center" vertical="top" wrapText="1"/>
    </xf>
    <xf numFmtId="0" fontId="9" fillId="28" borderId="1" xfId="0" applyFont="1" applyFill="1" applyBorder="1" applyAlignment="1">
      <alignment horizontal="left" vertical="top" wrapText="1"/>
    </xf>
    <xf numFmtId="0" fontId="9" fillId="28" borderId="1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quotePrefix="1"/>
    <xf numFmtId="10" fontId="19" fillId="25" borderId="3" xfId="0" applyNumberFormat="1" applyFont="1" applyFill="1" applyBorder="1" applyAlignment="1">
      <alignment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38" fillId="29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applyFont="1" applyFill="1" applyBorder="1"/>
    <xf numFmtId="0" fontId="39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36" fillId="0" borderId="0" xfId="0" applyNumberFormat="1" applyFont="1" applyFill="1" applyBorder="1" applyAlignment="1">
      <alignment horizontal="right" vertical="center"/>
    </xf>
    <xf numFmtId="0" fontId="0" fillId="33" borderId="9" xfId="0" applyFont="1" applyFill="1" applyBorder="1" applyAlignment="1">
      <alignment horizontal="center" vertical="center"/>
    </xf>
    <xf numFmtId="43" fontId="0" fillId="0" borderId="0" xfId="0" applyNumberFormat="1" applyFont="1" applyFill="1" applyBorder="1" applyAlignment="1">
      <alignment vertical="center"/>
    </xf>
    <xf numFmtId="0" fontId="36" fillId="3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30" borderId="1" xfId="0" applyFont="1" applyFill="1" applyBorder="1" applyAlignment="1">
      <alignment vertical="center"/>
    </xf>
    <xf numFmtId="43" fontId="36" fillId="3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43" fontId="36" fillId="0" borderId="0" xfId="0" applyNumberFormat="1" applyFont="1" applyFill="1" applyBorder="1" applyAlignment="1">
      <alignment vertical="center"/>
    </xf>
    <xf numFmtId="10" fontId="36" fillId="30" borderId="1" xfId="2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0" fontId="0" fillId="0" borderId="1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horizontal="right" vertical="center"/>
    </xf>
    <xf numFmtId="43" fontId="0" fillId="3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2" fontId="36" fillId="0" borderId="0" xfId="0" applyNumberFormat="1" applyFont="1" applyFill="1" applyBorder="1" applyAlignment="1">
      <alignment vertical="center"/>
    </xf>
    <xf numFmtId="43" fontId="36" fillId="30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0" fontId="36" fillId="31" borderId="38" xfId="0" applyFont="1" applyFill="1" applyBorder="1" applyAlignment="1">
      <alignment vertical="center"/>
    </xf>
    <xf numFmtId="2" fontId="36" fillId="31" borderId="38" xfId="0" applyNumberFormat="1" applyFont="1" applyFill="1" applyBorder="1" applyAlignment="1">
      <alignment vertical="center"/>
    </xf>
    <xf numFmtId="0" fontId="29" fillId="34" borderId="26" xfId="0" applyFont="1" applyFill="1" applyBorder="1"/>
    <xf numFmtId="0" fontId="0" fillId="31" borderId="26" xfId="0" applyFill="1" applyBorder="1"/>
    <xf numFmtId="0" fontId="0" fillId="31" borderId="0" xfId="0" applyFill="1" applyBorder="1"/>
    <xf numFmtId="168" fontId="39" fillId="29" borderId="0" xfId="1" applyNumberFormat="1" applyFont="1" applyFill="1" applyBorder="1" applyAlignment="1">
      <alignment horizontal="left" vertical="center"/>
    </xf>
    <xf numFmtId="0" fontId="38" fillId="29" borderId="28" xfId="0" applyFont="1" applyFill="1" applyBorder="1" applyAlignment="1">
      <alignment vertical="center"/>
    </xf>
    <xf numFmtId="0" fontId="0" fillId="29" borderId="32" xfId="0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30" borderId="1" xfId="0" applyFont="1" applyFill="1" applyBorder="1" applyAlignment="1">
      <alignment horizontal="center" vertical="center"/>
    </xf>
    <xf numFmtId="10" fontId="36" fillId="30" borderId="1" xfId="2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31" borderId="38" xfId="0" applyFont="1" applyFill="1" applyBorder="1" applyAlignment="1">
      <alignment horizontal="right" vertical="center"/>
    </xf>
    <xf numFmtId="10" fontId="36" fillId="31" borderId="38" xfId="2" applyNumberFormat="1" applyFont="1" applyFill="1" applyBorder="1" applyAlignment="1">
      <alignment vertical="center"/>
    </xf>
    <xf numFmtId="0" fontId="0" fillId="0" borderId="28" xfId="0" applyBorder="1"/>
    <xf numFmtId="0" fontId="0" fillId="0" borderId="32" xfId="0" applyBorder="1"/>
    <xf numFmtId="0" fontId="29" fillId="34" borderId="25" xfId="0" applyFont="1" applyFill="1" applyBorder="1"/>
    <xf numFmtId="0" fontId="29" fillId="34" borderId="44" xfId="0" applyFont="1" applyFill="1" applyBorder="1"/>
    <xf numFmtId="0" fontId="0" fillId="31" borderId="25" xfId="0" applyFill="1" applyBorder="1"/>
    <xf numFmtId="0" fontId="0" fillId="31" borderId="44" xfId="0" applyFill="1" applyBorder="1"/>
    <xf numFmtId="0" fontId="0" fillId="31" borderId="28" xfId="0" applyFill="1" applyBorder="1"/>
    <xf numFmtId="0" fontId="0" fillId="31" borderId="32" xfId="0" applyFill="1" applyBorder="1"/>
    <xf numFmtId="0" fontId="0" fillId="31" borderId="28" xfId="0" applyFill="1" applyBorder="1" applyAlignment="1">
      <alignment vertical="center"/>
    </xf>
    <xf numFmtId="0" fontId="0" fillId="31" borderId="6" xfId="0" applyFill="1" applyBorder="1" applyAlignment="1">
      <alignment vertical="center"/>
    </xf>
    <xf numFmtId="0" fontId="0" fillId="31" borderId="29" xfId="0" applyFill="1" applyBorder="1"/>
    <xf numFmtId="0" fontId="0" fillId="31" borderId="33" xfId="0" applyFill="1" applyBorder="1"/>
    <xf numFmtId="0" fontId="28" fillId="30" borderId="42" xfId="0" applyFont="1" applyFill="1" applyBorder="1"/>
    <xf numFmtId="0" fontId="28" fillId="30" borderId="43" xfId="0" applyFont="1" applyFill="1" applyBorder="1"/>
    <xf numFmtId="0" fontId="28" fillId="30" borderId="41" xfId="0" applyFont="1" applyFill="1" applyBorder="1"/>
    <xf numFmtId="0" fontId="0" fillId="0" borderId="34" xfId="0" applyBorder="1"/>
    <xf numFmtId="10" fontId="0" fillId="0" borderId="42" xfId="0" applyNumberFormat="1" applyBorder="1" applyAlignment="1">
      <alignment horizontal="center" vertical="center"/>
    </xf>
    <xf numFmtId="10" fontId="0" fillId="0" borderId="43" xfId="0" applyNumberFormat="1" applyBorder="1" applyAlignment="1">
      <alignment horizontal="center" vertical="center"/>
    </xf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43" xfId="0" applyNumberFormat="1" applyBorder="1" applyAlignment="1">
      <alignment horizontal="center"/>
    </xf>
    <xf numFmtId="0" fontId="0" fillId="29" borderId="45" xfId="0" applyFill="1" applyBorder="1" applyAlignment="1">
      <alignment vertical="center" wrapText="1"/>
    </xf>
    <xf numFmtId="10" fontId="0" fillId="0" borderId="47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27" xfId="0" applyNumberFormat="1" applyBorder="1" applyAlignment="1">
      <alignment horizontal="center" vertical="center"/>
    </xf>
    <xf numFmtId="0" fontId="0" fillId="29" borderId="45" xfId="0" applyFill="1" applyBorder="1" applyAlignment="1">
      <alignment wrapText="1"/>
    </xf>
    <xf numFmtId="0" fontId="0" fillId="0" borderId="42" xfId="0" applyBorder="1" applyAlignment="1">
      <alignment horizontal="center"/>
    </xf>
    <xf numFmtId="0" fontId="28" fillId="30" borderId="42" xfId="0" applyFont="1" applyFill="1" applyBorder="1" applyAlignment="1">
      <alignment horizontal="center"/>
    </xf>
    <xf numFmtId="0" fontId="28" fillId="30" borderId="43" xfId="0" applyFont="1" applyFill="1" applyBorder="1" applyAlignment="1">
      <alignment horizontal="center"/>
    </xf>
    <xf numFmtId="0" fontId="28" fillId="30" borderId="40" xfId="0" applyFont="1" applyFill="1" applyBorder="1" applyAlignment="1">
      <alignment horizontal="center"/>
    </xf>
    <xf numFmtId="0" fontId="28" fillId="30" borderId="41" xfId="0" applyFon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26" xfId="0" applyNumberFormat="1" applyBorder="1" applyAlignment="1">
      <alignment horizontal="center" vertical="center"/>
    </xf>
    <xf numFmtId="0" fontId="28" fillId="35" borderId="1" xfId="0" applyFont="1" applyFill="1" applyBorder="1" applyAlignment="1">
      <alignment horizontal="center" vertical="center" wrapText="1"/>
    </xf>
    <xf numFmtId="0" fontId="28" fillId="35" borderId="1" xfId="0" applyFont="1" applyFill="1" applyBorder="1" applyAlignment="1">
      <alignment horizontal="center" vertical="center"/>
    </xf>
    <xf numFmtId="0" fontId="0" fillId="29" borderId="0" xfId="0" applyFill="1" applyAlignment="1">
      <alignment vertical="center"/>
    </xf>
    <xf numFmtId="0" fontId="0" fillId="29" borderId="0" xfId="0" applyFill="1" applyAlignment="1">
      <alignment vertical="center" wrapText="1"/>
    </xf>
    <xf numFmtId="44" fontId="0" fillId="29" borderId="0" xfId="1" applyFont="1" applyFill="1" applyBorder="1" applyAlignment="1">
      <alignment vertical="center"/>
    </xf>
    <xf numFmtId="0" fontId="28" fillId="29" borderId="0" xfId="0" applyFont="1" applyFill="1" applyAlignment="1">
      <alignment vertical="center"/>
    </xf>
    <xf numFmtId="0" fontId="32" fillId="0" borderId="19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14" fontId="33" fillId="0" borderId="0" xfId="0" applyNumberFormat="1" applyFont="1" applyBorder="1" applyAlignment="1">
      <alignment horizontal="left"/>
    </xf>
    <xf numFmtId="0" fontId="19" fillId="0" borderId="9" xfId="0" applyFont="1" applyBorder="1" applyAlignment="1"/>
    <xf numFmtId="0" fontId="19" fillId="25" borderId="16" xfId="0" applyFont="1" applyFill="1" applyBorder="1" applyAlignment="1">
      <alignment vertical="top" wrapText="1"/>
    </xf>
    <xf numFmtId="0" fontId="1" fillId="25" borderId="11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9" fillId="28" borderId="11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2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left"/>
    </xf>
    <xf numFmtId="0" fontId="32" fillId="0" borderId="2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14" fontId="33" fillId="0" borderId="0" xfId="0" applyNumberFormat="1" applyFont="1" applyBorder="1" applyAlignment="1">
      <alignment horizontal="center" vertical="center" wrapText="1"/>
    </xf>
    <xf numFmtId="14" fontId="33" fillId="0" borderId="18" xfId="0" applyNumberFormat="1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wrapText="1"/>
    </xf>
    <xf numFmtId="0" fontId="31" fillId="0" borderId="26" xfId="0" applyFont="1" applyBorder="1" applyAlignment="1">
      <alignment horizontal="center" wrapText="1"/>
    </xf>
    <xf numFmtId="0" fontId="31" fillId="0" borderId="27" xfId="0" applyFont="1" applyBorder="1" applyAlignment="1">
      <alignment horizontal="center" wrapText="1"/>
    </xf>
    <xf numFmtId="9" fontId="32" fillId="0" borderId="0" xfId="0" applyNumberFormat="1" applyFont="1" applyBorder="1" applyAlignment="1">
      <alignment horizontal="center"/>
    </xf>
    <xf numFmtId="0" fontId="32" fillId="0" borderId="1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14" fontId="33" fillId="0" borderId="0" xfId="0" applyNumberFormat="1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2" fillId="0" borderId="3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25" fillId="25" borderId="28" xfId="0" applyFont="1" applyFill="1" applyBorder="1" applyAlignment="1">
      <alignment horizontal="left" vertical="center" wrapText="1"/>
    </xf>
    <xf numFmtId="0" fontId="25" fillId="25" borderId="0" xfId="0" applyFont="1" applyFill="1" applyBorder="1" applyAlignment="1">
      <alignment horizontal="left" vertical="center" wrapText="1"/>
    </xf>
    <xf numFmtId="0" fontId="25" fillId="25" borderId="18" xfId="0" applyFont="1" applyFill="1" applyBorder="1" applyAlignment="1">
      <alignment horizontal="left" vertical="center" wrapText="1"/>
    </xf>
    <xf numFmtId="0" fontId="25" fillId="25" borderId="6" xfId="0" applyFont="1" applyFill="1" applyBorder="1" applyAlignment="1">
      <alignment horizontal="left" vertical="center" wrapText="1"/>
    </xf>
    <xf numFmtId="0" fontId="25" fillId="25" borderId="29" xfId="0" applyFont="1" applyFill="1" applyBorder="1" applyAlignment="1">
      <alignment horizontal="left" vertical="center" wrapText="1"/>
    </xf>
    <xf numFmtId="0" fontId="25" fillId="25" borderId="23" xfId="0" applyFont="1" applyFill="1" applyBorder="1" applyAlignment="1">
      <alignment horizontal="left" vertical="center" wrapText="1"/>
    </xf>
    <xf numFmtId="0" fontId="25" fillId="25" borderId="24" xfId="0" applyFont="1" applyFill="1" applyBorder="1" applyAlignment="1">
      <alignment horizontal="left" vertical="top" wrapText="1"/>
    </xf>
    <xf numFmtId="0" fontId="25" fillId="25" borderId="35" xfId="0" applyFont="1" applyFill="1" applyBorder="1" applyAlignment="1">
      <alignment horizontal="left" vertical="top" wrapText="1"/>
    </xf>
    <xf numFmtId="0" fontId="25" fillId="25" borderId="31" xfId="0" applyFont="1" applyFill="1" applyBorder="1" applyAlignment="1">
      <alignment horizontal="left" vertical="center" wrapText="1"/>
    </xf>
    <xf numFmtId="0" fontId="25" fillId="25" borderId="36" xfId="0" applyFont="1" applyFill="1" applyBorder="1" applyAlignment="1">
      <alignment horizontal="left" vertical="center" wrapText="1"/>
    </xf>
    <xf numFmtId="0" fontId="25" fillId="25" borderId="31" xfId="0" applyFont="1" applyFill="1" applyBorder="1" applyAlignment="1">
      <alignment horizontal="left" vertical="top" wrapText="1"/>
    </xf>
    <xf numFmtId="0" fontId="25" fillId="25" borderId="36" xfId="0" applyFont="1" applyFill="1" applyBorder="1" applyAlignment="1">
      <alignment horizontal="left" vertical="top" wrapText="1"/>
    </xf>
    <xf numFmtId="0" fontId="25" fillId="25" borderId="9" xfId="0" applyFont="1" applyFill="1" applyBorder="1" applyAlignment="1">
      <alignment horizontal="left" vertical="top" wrapText="1"/>
    </xf>
    <xf numFmtId="0" fontId="25" fillId="25" borderId="1" xfId="0" applyFont="1" applyFill="1" applyBorder="1" applyAlignment="1">
      <alignment horizontal="left" vertical="top" wrapText="1"/>
    </xf>
    <xf numFmtId="0" fontId="25" fillId="25" borderId="4" xfId="0" applyFont="1" applyFill="1" applyBorder="1" applyAlignment="1">
      <alignment horizontal="left" vertical="center" wrapText="1"/>
    </xf>
    <xf numFmtId="0" fontId="25" fillId="25" borderId="5" xfId="0" applyFont="1" applyFill="1" applyBorder="1" applyAlignment="1">
      <alignment horizontal="left" vertical="center" wrapText="1"/>
    </xf>
    <xf numFmtId="0" fontId="25" fillId="25" borderId="22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19" borderId="1" xfId="0" applyFont="1" applyFill="1" applyBorder="1" applyAlignment="1">
      <alignment horizontal="left" vertical="top" wrapText="1"/>
    </xf>
    <xf numFmtId="0" fontId="21" fillId="21" borderId="1" xfId="0" applyFont="1" applyFill="1" applyBorder="1" applyAlignment="1">
      <alignment horizontal="right" vertical="top" wrapText="1"/>
    </xf>
    <xf numFmtId="4" fontId="22" fillId="22" borderId="1" xfId="0" applyNumberFormat="1" applyFont="1" applyFill="1" applyBorder="1" applyAlignment="1">
      <alignment horizontal="right" vertical="top" wrapText="1"/>
    </xf>
    <xf numFmtId="0" fontId="21" fillId="21" borderId="12" xfId="0" applyFont="1" applyFill="1" applyBorder="1" applyAlignment="1">
      <alignment horizontal="right" vertical="top" wrapText="1"/>
    </xf>
    <xf numFmtId="0" fontId="24" fillId="24" borderId="17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18" xfId="0" applyBorder="1" applyAlignment="1"/>
    <xf numFmtId="0" fontId="20" fillId="20" borderId="17" xfId="0" applyFont="1" applyFill="1" applyBorder="1" applyAlignment="1">
      <alignment horizontal="center" vertical="top" wrapText="1"/>
    </xf>
    <xf numFmtId="0" fontId="20" fillId="20" borderId="0" xfId="0" applyFont="1" applyFill="1" applyBorder="1" applyAlignment="1">
      <alignment horizontal="center" vertical="top" wrapText="1"/>
    </xf>
    <xf numFmtId="0" fontId="20" fillId="20" borderId="18" xfId="0" applyFont="1" applyFill="1" applyBorder="1" applyAlignment="1">
      <alignment horizontal="center" vertical="top" wrapText="1"/>
    </xf>
    <xf numFmtId="0" fontId="25" fillId="26" borderId="11" xfId="0" applyFont="1" applyFill="1" applyBorder="1" applyAlignment="1">
      <alignment horizontal="center" vertical="center" wrapText="1"/>
    </xf>
    <xf numFmtId="0" fontId="26" fillId="26" borderId="1" xfId="0" applyFont="1" applyFill="1" applyBorder="1" applyAlignment="1">
      <alignment vertical="center"/>
    </xf>
    <xf numFmtId="0" fontId="26" fillId="26" borderId="12" xfId="0" applyFont="1" applyFill="1" applyBorder="1" applyAlignment="1">
      <alignment vertical="center"/>
    </xf>
    <xf numFmtId="0" fontId="25" fillId="0" borderId="31" xfId="0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0" fontId="25" fillId="0" borderId="31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1" fillId="25" borderId="8" xfId="0" applyFont="1" applyFill="1" applyBorder="1" applyAlignment="1">
      <alignment horizontal="center" wrapText="1"/>
    </xf>
    <xf numFmtId="0" fontId="1" fillId="25" borderId="9" xfId="0" applyFont="1" applyFill="1" applyBorder="1" applyAlignment="1">
      <alignment horizontal="center" wrapText="1"/>
    </xf>
    <xf numFmtId="0" fontId="1" fillId="25" borderId="11" xfId="0" applyFont="1" applyFill="1" applyBorder="1" applyAlignment="1">
      <alignment horizontal="center" wrapText="1"/>
    </xf>
    <xf numFmtId="0" fontId="1" fillId="25" borderId="1" xfId="0" applyFont="1" applyFill="1" applyBorder="1" applyAlignment="1">
      <alignment horizontal="center" wrapText="1"/>
    </xf>
    <xf numFmtId="0" fontId="25" fillId="25" borderId="37" xfId="0" applyFont="1" applyFill="1" applyBorder="1" applyAlignment="1">
      <alignment horizontal="left" vertical="top" wrapText="1"/>
    </xf>
    <xf numFmtId="0" fontId="23" fillId="25" borderId="11" xfId="0" applyFont="1" applyFill="1" applyBorder="1" applyAlignment="1">
      <alignment horizontal="center" vertical="top" wrapText="1"/>
    </xf>
    <xf numFmtId="0" fontId="23" fillId="25" borderId="1" xfId="0" applyFont="1" applyFill="1" applyBorder="1" applyAlignment="1">
      <alignment horizontal="center" vertical="top" wrapText="1"/>
    </xf>
    <xf numFmtId="0" fontId="23" fillId="25" borderId="12" xfId="0" applyFont="1" applyFill="1" applyBorder="1" applyAlignment="1">
      <alignment horizontal="center" vertical="top" wrapText="1"/>
    </xf>
    <xf numFmtId="0" fontId="23" fillId="25" borderId="13" xfId="0" applyFont="1" applyFill="1" applyBorder="1" applyAlignment="1">
      <alignment horizontal="center" vertical="top" wrapText="1"/>
    </xf>
    <xf numFmtId="0" fontId="23" fillId="25" borderId="3" xfId="0" applyFont="1" applyFill="1" applyBorder="1" applyAlignment="1">
      <alignment horizontal="center" vertical="top" wrapText="1"/>
    </xf>
    <xf numFmtId="0" fontId="23" fillId="25" borderId="14" xfId="0" applyFont="1" applyFill="1" applyBorder="1" applyAlignment="1">
      <alignment horizontal="center" vertical="top" wrapText="1"/>
    </xf>
    <xf numFmtId="0" fontId="23" fillId="25" borderId="17" xfId="0" applyFont="1" applyFill="1" applyBorder="1" applyAlignment="1">
      <alignment horizontal="center" vertical="top" wrapText="1"/>
    </xf>
    <xf numFmtId="0" fontId="23" fillId="25" borderId="0" xfId="0" applyFont="1" applyFill="1" applyBorder="1" applyAlignment="1">
      <alignment horizontal="center" vertical="top" wrapText="1"/>
    </xf>
    <xf numFmtId="0" fontId="23" fillId="25" borderId="18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9" fillId="25" borderId="11" xfId="0" applyFont="1" applyFill="1" applyBorder="1" applyAlignment="1">
      <alignment horizontal="right" vertical="top" wrapText="1"/>
    </xf>
    <xf numFmtId="0" fontId="19" fillId="25" borderId="1" xfId="0" applyFont="1" applyFill="1" applyBorder="1" applyAlignment="1">
      <alignment horizontal="right" vertical="top" wrapText="1"/>
    </xf>
    <xf numFmtId="0" fontId="19" fillId="25" borderId="1" xfId="0" applyFont="1" applyFill="1" applyBorder="1" applyAlignment="1">
      <alignment horizontal="left" vertical="top" wrapText="1"/>
    </xf>
    <xf numFmtId="0" fontId="23" fillId="0" borderId="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9" fillId="25" borderId="9" xfId="0" applyFont="1" applyFill="1" applyBorder="1" applyAlignment="1">
      <alignment horizontal="left" wrapText="1"/>
    </xf>
    <xf numFmtId="0" fontId="19" fillId="25" borderId="1" xfId="0" applyFont="1" applyFill="1" applyBorder="1" applyAlignment="1">
      <alignment horizontal="left" wrapText="1"/>
    </xf>
    <xf numFmtId="0" fontId="19" fillId="25" borderId="9" xfId="0" applyFont="1" applyFill="1" applyBorder="1" applyAlignment="1">
      <alignment horizontal="left" vertical="top" wrapText="1"/>
    </xf>
    <xf numFmtId="0" fontId="19" fillId="25" borderId="37" xfId="0" applyFont="1" applyFill="1" applyBorder="1" applyAlignment="1">
      <alignment horizontal="left" vertical="top" wrapText="1"/>
    </xf>
    <xf numFmtId="10" fontId="19" fillId="25" borderId="1" xfId="0" applyNumberFormat="1" applyFont="1" applyFill="1" applyBorder="1" applyAlignment="1">
      <alignment horizontal="left" vertical="top" wrapText="1"/>
    </xf>
    <xf numFmtId="0" fontId="23" fillId="26" borderId="11" xfId="0" applyFont="1" applyFill="1" applyBorder="1" applyAlignment="1">
      <alignment horizontal="center"/>
    </xf>
    <xf numFmtId="0" fontId="23" fillId="26" borderId="1" xfId="0" applyFont="1" applyFill="1" applyBorder="1" applyAlignment="1">
      <alignment horizontal="center"/>
    </xf>
    <xf numFmtId="0" fontId="23" fillId="26" borderId="12" xfId="0" applyFont="1" applyFill="1" applyBorder="1" applyAlignment="1">
      <alignment horizontal="center"/>
    </xf>
    <xf numFmtId="0" fontId="19" fillId="25" borderId="11" xfId="0" applyFont="1" applyFill="1" applyBorder="1" applyAlignment="1">
      <alignment horizontal="center" wrapText="1"/>
    </xf>
    <xf numFmtId="0" fontId="19" fillId="25" borderId="1" xfId="0" applyFont="1" applyFill="1" applyBorder="1" applyAlignment="1">
      <alignment horizontal="center" wrapText="1"/>
    </xf>
    <xf numFmtId="0" fontId="19" fillId="25" borderId="12" xfId="0" applyFont="1" applyFill="1" applyBorder="1" applyAlignment="1">
      <alignment horizontal="center" wrapText="1"/>
    </xf>
    <xf numFmtId="0" fontId="19" fillId="25" borderId="31" xfId="0" applyFont="1" applyFill="1" applyBorder="1" applyAlignment="1">
      <alignment horizontal="left" vertical="top" wrapText="1"/>
    </xf>
    <xf numFmtId="0" fontId="19" fillId="25" borderId="16" xfId="0" applyFont="1" applyFill="1" applyBorder="1" applyAlignment="1">
      <alignment horizontal="left" vertical="top" wrapText="1"/>
    </xf>
    <xf numFmtId="0" fontId="36" fillId="0" borderId="24" xfId="0" applyFont="1" applyBorder="1" applyAlignment="1"/>
    <xf numFmtId="0" fontId="36" fillId="0" borderId="48" xfId="0" applyFont="1" applyBorder="1" applyAlignment="1"/>
    <xf numFmtId="0" fontId="9" fillId="28" borderId="31" xfId="0" applyFont="1" applyFill="1" applyBorder="1" applyAlignment="1">
      <alignment horizontal="left" vertical="center" wrapText="1"/>
    </xf>
    <xf numFmtId="0" fontId="9" fillId="28" borderId="2" xfId="0" applyFont="1" applyFill="1" applyBorder="1" applyAlignment="1">
      <alignment horizontal="left" vertical="center" wrapText="1"/>
    </xf>
    <xf numFmtId="0" fontId="9" fillId="28" borderId="16" xfId="0" applyFont="1" applyFill="1" applyBorder="1" applyAlignment="1">
      <alignment horizontal="left" vertical="center" wrapText="1"/>
    </xf>
    <xf numFmtId="0" fontId="5" fillId="27" borderId="31" xfId="0" applyFont="1" applyFill="1" applyBorder="1" applyAlignment="1">
      <alignment horizontal="left" vertical="top" wrapText="1"/>
    </xf>
    <xf numFmtId="0" fontId="5" fillId="27" borderId="2" xfId="0" applyFont="1" applyFill="1" applyBorder="1" applyAlignment="1">
      <alignment horizontal="left" vertical="top" wrapText="1"/>
    </xf>
    <xf numFmtId="0" fontId="5" fillId="27" borderId="16" xfId="0" applyFont="1" applyFill="1" applyBorder="1" applyAlignment="1">
      <alignment horizontal="left" vertical="top" wrapText="1"/>
    </xf>
    <xf numFmtId="0" fontId="1" fillId="27" borderId="49" xfId="0" applyFont="1" applyFill="1" applyBorder="1" applyAlignment="1">
      <alignment horizontal="center" wrapText="1"/>
    </xf>
    <xf numFmtId="0" fontId="1" fillId="27" borderId="2" xfId="0" applyFont="1" applyFill="1" applyBorder="1" applyAlignment="1">
      <alignment horizontal="center" wrapText="1"/>
    </xf>
    <xf numFmtId="0" fontId="1" fillId="27" borderId="16" xfId="0" applyFont="1" applyFill="1" applyBorder="1" applyAlignment="1">
      <alignment horizontal="center" wrapText="1"/>
    </xf>
    <xf numFmtId="0" fontId="1" fillId="25" borderId="31" xfId="0" applyFont="1" applyFill="1" applyBorder="1" applyAlignment="1">
      <alignment horizontal="center" vertical="top" wrapText="1"/>
    </xf>
    <xf numFmtId="0" fontId="1" fillId="25" borderId="2" xfId="0" applyFont="1" applyFill="1" applyBorder="1" applyAlignment="1">
      <alignment horizontal="center" vertical="top" wrapText="1"/>
    </xf>
    <xf numFmtId="0" fontId="1" fillId="25" borderId="16" xfId="0" applyFont="1" applyFill="1" applyBorder="1" applyAlignment="1">
      <alignment horizontal="center" vertical="top" wrapText="1"/>
    </xf>
    <xf numFmtId="0" fontId="9" fillId="28" borderId="31" xfId="0" applyFont="1" applyFill="1" applyBorder="1" applyAlignment="1">
      <alignment horizontal="left" vertical="top" wrapText="1"/>
    </xf>
    <xf numFmtId="0" fontId="9" fillId="28" borderId="2" xfId="0" applyFont="1" applyFill="1" applyBorder="1" applyAlignment="1">
      <alignment horizontal="left" vertical="top" wrapText="1"/>
    </xf>
    <xf numFmtId="0" fontId="9" fillId="28" borderId="16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3" fillId="25" borderId="15" xfId="0" applyFont="1" applyFill="1" applyBorder="1" applyAlignment="1">
      <alignment horizontal="center" vertical="top" wrapText="1"/>
    </xf>
    <xf numFmtId="0" fontId="23" fillId="25" borderId="5" xfId="0" applyFont="1" applyFill="1" applyBorder="1" applyAlignment="1">
      <alignment horizontal="center" vertical="top" wrapText="1"/>
    </xf>
    <xf numFmtId="0" fontId="23" fillId="25" borderId="22" xfId="0" applyFont="1" applyFill="1" applyBorder="1" applyAlignment="1">
      <alignment horizontal="center" vertical="top" wrapText="1"/>
    </xf>
    <xf numFmtId="4" fontId="19" fillId="25" borderId="1" xfId="0" applyNumberFormat="1" applyFont="1" applyFill="1" applyBorder="1" applyAlignment="1">
      <alignment horizontal="left" vertical="top" wrapText="1"/>
    </xf>
    <xf numFmtId="4" fontId="19" fillId="25" borderId="12" xfId="0" applyNumberFormat="1" applyFont="1" applyFill="1" applyBorder="1" applyAlignment="1">
      <alignment horizontal="left" vertical="top" wrapText="1"/>
    </xf>
    <xf numFmtId="0" fontId="19" fillId="25" borderId="17" xfId="0" applyFont="1" applyFill="1" applyBorder="1" applyAlignment="1">
      <alignment horizontal="center" vertical="top" wrapText="1"/>
    </xf>
    <xf numFmtId="0" fontId="19" fillId="25" borderId="0" xfId="0" applyFont="1" applyFill="1" applyBorder="1" applyAlignment="1">
      <alignment horizontal="center" vertical="top" wrapText="1"/>
    </xf>
    <xf numFmtId="0" fontId="19" fillId="25" borderId="18" xfId="0" applyFont="1" applyFill="1" applyBorder="1" applyAlignment="1">
      <alignment horizontal="center" vertical="top" wrapText="1"/>
    </xf>
    <xf numFmtId="0" fontId="19" fillId="25" borderId="17" xfId="0" applyFont="1" applyFill="1" applyBorder="1" applyAlignment="1">
      <alignment horizontal="right" vertical="top" wrapText="1"/>
    </xf>
    <xf numFmtId="0" fontId="19" fillId="25" borderId="0" xfId="0" applyFont="1" applyFill="1" applyBorder="1" applyAlignment="1">
      <alignment horizontal="right" vertical="top" wrapText="1"/>
    </xf>
    <xf numFmtId="0" fontId="19" fillId="25" borderId="50" xfId="0" applyFont="1" applyFill="1" applyBorder="1" applyAlignment="1">
      <alignment horizontal="right" vertical="top" wrapText="1"/>
    </xf>
    <xf numFmtId="0" fontId="19" fillId="25" borderId="7" xfId="0" applyFont="1" applyFill="1" applyBorder="1" applyAlignment="1">
      <alignment horizontal="right" vertical="top" wrapText="1"/>
    </xf>
    <xf numFmtId="0" fontId="19" fillId="25" borderId="28" xfId="0" applyFont="1" applyFill="1" applyBorder="1" applyAlignment="1">
      <alignment horizontal="right" vertical="top" wrapText="1"/>
    </xf>
    <xf numFmtId="0" fontId="0" fillId="0" borderId="0" xfId="0"/>
    <xf numFmtId="0" fontId="19" fillId="25" borderId="11" xfId="0" applyFont="1" applyFill="1" applyBorder="1" applyAlignment="1">
      <alignment horizontal="center" vertical="top" wrapText="1"/>
    </xf>
    <xf numFmtId="0" fontId="19" fillId="25" borderId="1" xfId="0" applyFont="1" applyFill="1" applyBorder="1" applyAlignment="1">
      <alignment horizontal="center" vertical="top" wrapText="1"/>
    </xf>
    <xf numFmtId="0" fontId="19" fillId="25" borderId="12" xfId="0" applyFont="1" applyFill="1" applyBorder="1" applyAlignment="1">
      <alignment horizontal="center" vertical="top" wrapText="1"/>
    </xf>
    <xf numFmtId="0" fontId="39" fillId="29" borderId="0" xfId="0" applyFont="1" applyFill="1" applyBorder="1" applyAlignment="1">
      <alignment horizontal="left" vertical="center" wrapText="1"/>
    </xf>
    <xf numFmtId="0" fontId="39" fillId="29" borderId="32" xfId="0" applyFont="1" applyFill="1" applyBorder="1" applyAlignment="1">
      <alignment horizontal="left" vertical="center" wrapText="1"/>
    </xf>
    <xf numFmtId="0" fontId="37" fillId="32" borderId="7" xfId="0" applyFont="1" applyFill="1" applyBorder="1" applyAlignment="1">
      <alignment horizontal="center" vertical="center" wrapText="1"/>
    </xf>
    <xf numFmtId="0" fontId="37" fillId="32" borderId="3" xfId="0" applyFont="1" applyFill="1" applyBorder="1" applyAlignment="1">
      <alignment horizontal="center" vertical="center" wrapText="1"/>
    </xf>
    <xf numFmtId="0" fontId="36" fillId="33" borderId="9" xfId="0" applyFont="1" applyFill="1" applyBorder="1" applyAlignment="1">
      <alignment horizontal="center" vertical="center"/>
    </xf>
    <xf numFmtId="0" fontId="36" fillId="33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left" vertical="center"/>
    </xf>
    <xf numFmtId="0" fontId="39" fillId="29" borderId="32" xfId="0" applyFont="1" applyFill="1" applyBorder="1" applyAlignment="1">
      <alignment horizontal="left" vertical="center"/>
    </xf>
    <xf numFmtId="0" fontId="37" fillId="32" borderId="1" xfId="0" applyFont="1" applyFill="1" applyBorder="1" applyAlignment="1">
      <alignment horizontal="center" vertical="center"/>
    </xf>
    <xf numFmtId="4" fontId="39" fillId="29" borderId="0" xfId="0" applyNumberFormat="1" applyFont="1" applyFill="1" applyBorder="1" applyAlignment="1">
      <alignment horizontal="left" vertical="center"/>
    </xf>
    <xf numFmtId="4" fontId="39" fillId="29" borderId="32" xfId="0" applyNumberFormat="1" applyFont="1" applyFill="1" applyBorder="1" applyAlignment="1">
      <alignment horizontal="left" vertical="center"/>
    </xf>
    <xf numFmtId="0" fontId="0" fillId="0" borderId="30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9" fillId="34" borderId="0" xfId="0" applyFont="1" applyFill="1" applyAlignment="1">
      <alignment horizontal="center"/>
    </xf>
    <xf numFmtId="0" fontId="28" fillId="30" borderId="45" xfId="0" applyFont="1" applyFill="1" applyBorder="1" applyAlignment="1">
      <alignment horizontal="center" vertical="center"/>
    </xf>
    <xf numFmtId="0" fontId="28" fillId="30" borderId="46" xfId="0" applyFont="1" applyFill="1" applyBorder="1" applyAlignment="1">
      <alignment horizontal="center" vertical="center"/>
    </xf>
    <xf numFmtId="0" fontId="28" fillId="30" borderId="39" xfId="0" applyFont="1" applyFill="1" applyBorder="1" applyAlignment="1">
      <alignment horizontal="center"/>
    </xf>
    <xf numFmtId="0" fontId="28" fillId="30" borderId="40" xfId="0" applyFont="1" applyFill="1" applyBorder="1" applyAlignment="1">
      <alignment horizontal="center"/>
    </xf>
    <xf numFmtId="0" fontId="28" fillId="30" borderId="41" xfId="0" applyFont="1" applyFill="1" applyBorder="1" applyAlignment="1">
      <alignment horizontal="center"/>
    </xf>
    <xf numFmtId="0" fontId="28" fillId="30" borderId="30" xfId="0" applyFont="1" applyFill="1" applyBorder="1" applyAlignment="1">
      <alignment horizontal="center" vertical="center"/>
    </xf>
    <xf numFmtId="0" fontId="28" fillId="30" borderId="27" xfId="0" applyFont="1" applyFill="1" applyBorder="1" applyAlignment="1">
      <alignment horizontal="center" vertical="center"/>
    </xf>
    <xf numFmtId="0" fontId="28" fillId="30" borderId="19" xfId="0" applyFont="1" applyFill="1" applyBorder="1" applyAlignment="1">
      <alignment horizontal="center" vertical="center"/>
    </xf>
    <xf numFmtId="0" fontId="28" fillId="30" borderId="21" xfId="0" applyFont="1" applyFill="1" applyBorder="1" applyAlignment="1">
      <alignment horizontal="center" vertical="center"/>
    </xf>
    <xf numFmtId="0" fontId="0" fillId="0" borderId="39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29" borderId="39" xfId="0" applyFill="1" applyBorder="1" applyAlignment="1">
      <alignment horizontal="left" vertical="top" wrapText="1"/>
    </xf>
    <xf numFmtId="0" fontId="0" fillId="29" borderId="41" xfId="0" applyFill="1" applyBorder="1" applyAlignment="1">
      <alignment horizontal="left" vertical="top" wrapText="1"/>
    </xf>
    <xf numFmtId="44" fontId="28" fillId="30" borderId="1" xfId="1" applyFont="1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 wrapText="1"/>
    </xf>
    <xf numFmtId="0" fontId="0" fillId="30" borderId="1" xfId="0" applyFill="1" applyBorder="1" applyAlignment="1">
      <alignment horizontal="left" vertical="center" wrapText="1"/>
    </xf>
    <xf numFmtId="44" fontId="0" fillId="30" borderId="1" xfId="1" applyFont="1" applyFill="1" applyBorder="1" applyAlignment="1">
      <alignment horizontal="center" vertical="center"/>
    </xf>
    <xf numFmtId="0" fontId="0" fillId="29" borderId="32" xfId="0" applyFill="1" applyBorder="1" applyAlignment="1">
      <alignment horizontal="center"/>
    </xf>
    <xf numFmtId="0" fontId="28" fillId="35" borderId="1" xfId="0" applyFont="1" applyFill="1" applyBorder="1" applyAlignment="1">
      <alignment horizontal="center" vertical="center"/>
    </xf>
    <xf numFmtId="0" fontId="28" fillId="35" borderId="1" xfId="0" applyFont="1" applyFill="1" applyBorder="1" applyAlignment="1">
      <alignment horizontal="center" vertical="center" wrapText="1"/>
    </xf>
    <xf numFmtId="167" fontId="28" fillId="30" borderId="1" xfId="0" applyNumberFormat="1" applyFont="1" applyFill="1" applyBorder="1" applyAlignment="1">
      <alignment horizontal="center" vertical="center"/>
    </xf>
    <xf numFmtId="0" fontId="28" fillId="3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30" borderId="1" xfId="0" applyFill="1" applyBorder="1" applyAlignment="1">
      <alignment horizontal="center" vertical="center"/>
    </xf>
  </cellXfs>
  <cellStyles count="4">
    <cellStyle name="Moeda" xfId="1" builtinId="4"/>
    <cellStyle name="Moeda_Cópia de CAPA" xfId="3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736600</xdr:colOff>
      <xdr:row>5</xdr:row>
      <xdr:rowOff>25400</xdr:rowOff>
    </xdr:from>
    <xdr:to>
      <xdr:col>7</xdr:col>
      <xdr:colOff>365677</xdr:colOff>
      <xdr:row>13</xdr:row>
      <xdr:rowOff>25400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894E3DA-BD8C-4B9A-9EE1-4DA92777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975" y="1035050"/>
          <a:ext cx="2772327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0</xdr:row>
      <xdr:rowOff>39902</xdr:rowOff>
    </xdr:from>
    <xdr:ext cx="1226820" cy="145361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39902"/>
          <a:ext cx="1226820" cy="1453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</xdr:colOff>
      <xdr:row>0</xdr:row>
      <xdr:rowOff>47624</xdr:rowOff>
    </xdr:from>
    <xdr:ext cx="844085" cy="100012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" y="47624"/>
          <a:ext cx="844085" cy="10001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0</xdr:rowOff>
    </xdr:from>
    <xdr:ext cx="733425" cy="869008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733425" cy="86900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35</xdr:row>
      <xdr:rowOff>85464</xdr:rowOff>
    </xdr:from>
    <xdr:ext cx="3162300" cy="585095"/>
    <xdr:pic>
      <xdr:nvPicPr>
        <xdr:cNvPr id="2" name="Imagem 1">
          <a:extLst>
            <a:ext uri="{FF2B5EF4-FFF2-40B4-BE49-F238E27FC236}">
              <a16:creationId xmlns="" xmlns:a16="http://schemas.microsoft.com/office/drawing/2014/main" id="{1A35CC57-55BA-474A-BEBF-BDE0E79AE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191114"/>
          <a:ext cx="3162300" cy="5850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h.antunes\Downloads\Planilha%20Or&#231;ament&#225;ria%20Galp&#227;o%20QR%20100%20Desone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 Capa"/>
      <sheetName val="1-Orçamento"/>
      <sheetName val="2- Comp. Auxil"/>
      <sheetName val="3-Mem. De Cálculo"/>
      <sheetName val="4-Mapa de cotações"/>
      <sheetName val="5-Cronograma"/>
      <sheetName val="6-BDI"/>
      <sheetName val="7-Parâmetros BDI"/>
      <sheetName val="SINAPI MAIO"/>
    </sheetNames>
    <sheetDataSet>
      <sheetData sheetId="0"/>
      <sheetData sheetId="1">
        <row r="2">
          <cell r="D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view="pageLayout" topLeftCell="A19" zoomScaleNormal="100" workbookViewId="0">
      <selection activeCell="I48" sqref="I48"/>
    </sheetView>
  </sheetViews>
  <sheetFormatPr defaultRowHeight="14.25" x14ac:dyDescent="0.2"/>
  <cols>
    <col min="1" max="1" width="0.5" customWidth="1"/>
    <col min="4" max="4" width="14.25" customWidth="1"/>
    <col min="9" max="9" width="13.5" customWidth="1"/>
  </cols>
  <sheetData>
    <row r="2" spans="2:10" ht="15.75" thickBot="1" x14ac:dyDescent="0.25">
      <c r="B2" s="67"/>
      <c r="C2" s="67"/>
      <c r="D2" s="67"/>
      <c r="E2" s="67"/>
      <c r="F2" s="67"/>
      <c r="G2" s="67"/>
      <c r="H2" s="67"/>
      <c r="I2" s="67"/>
      <c r="J2" s="67"/>
    </row>
    <row r="3" spans="2:10" ht="15" x14ac:dyDescent="0.2">
      <c r="B3" s="41"/>
      <c r="C3" s="42"/>
      <c r="D3" s="42"/>
      <c r="E3" s="42"/>
      <c r="F3" s="42"/>
      <c r="G3" s="42"/>
      <c r="H3" s="42"/>
      <c r="I3" s="42"/>
      <c r="J3" s="43"/>
    </row>
    <row r="4" spans="2:10" ht="15.75" thickBot="1" x14ac:dyDescent="0.25">
      <c r="B4" s="44"/>
      <c r="C4" s="67"/>
      <c r="D4" s="67"/>
      <c r="E4" s="67"/>
      <c r="F4" s="67"/>
      <c r="G4" s="67"/>
      <c r="H4" s="67"/>
      <c r="I4" s="67"/>
      <c r="J4" s="45"/>
    </row>
    <row r="5" spans="2:10" ht="15" x14ac:dyDescent="0.2">
      <c r="B5" s="44"/>
      <c r="C5" s="41"/>
      <c r="D5" s="42"/>
      <c r="E5" s="42"/>
      <c r="F5" s="42"/>
      <c r="G5" s="42"/>
      <c r="H5" s="42"/>
      <c r="I5" s="43"/>
      <c r="J5" s="45"/>
    </row>
    <row r="6" spans="2:10" ht="15" x14ac:dyDescent="0.2">
      <c r="B6" s="44"/>
      <c r="C6" s="44"/>
      <c r="D6" s="67"/>
      <c r="E6" s="229"/>
      <c r="F6" s="229"/>
      <c r="G6" s="229"/>
      <c r="H6" s="67"/>
      <c r="I6" s="45"/>
      <c r="J6" s="45"/>
    </row>
    <row r="7" spans="2:10" ht="15" x14ac:dyDescent="0.2">
      <c r="B7" s="44"/>
      <c r="C7" s="44"/>
      <c r="D7" s="67"/>
      <c r="E7" s="229"/>
      <c r="F7" s="229"/>
      <c r="G7" s="229"/>
      <c r="H7" s="67"/>
      <c r="I7" s="45"/>
      <c r="J7" s="45"/>
    </row>
    <row r="8" spans="2:10" ht="15" x14ac:dyDescent="0.2">
      <c r="B8" s="44"/>
      <c r="C8" s="44"/>
      <c r="D8" s="67"/>
      <c r="E8" s="229"/>
      <c r="F8" s="229"/>
      <c r="G8" s="229"/>
      <c r="H8" s="67"/>
      <c r="I8" s="45"/>
      <c r="J8" s="45"/>
    </row>
    <row r="9" spans="2:10" ht="15" x14ac:dyDescent="0.2">
      <c r="B9" s="44"/>
      <c r="C9" s="44"/>
      <c r="D9" s="67"/>
      <c r="E9" s="229"/>
      <c r="F9" s="229"/>
      <c r="G9" s="229"/>
      <c r="H9" s="67"/>
      <c r="I9" s="45"/>
      <c r="J9" s="45"/>
    </row>
    <row r="10" spans="2:10" ht="15" x14ac:dyDescent="0.2">
      <c r="B10" s="44"/>
      <c r="C10" s="44"/>
      <c r="D10" s="67"/>
      <c r="E10" s="229"/>
      <c r="F10" s="229"/>
      <c r="G10" s="229"/>
      <c r="H10" s="67"/>
      <c r="I10" s="45"/>
      <c r="J10" s="45"/>
    </row>
    <row r="11" spans="2:10" ht="15" x14ac:dyDescent="0.2">
      <c r="B11" s="44"/>
      <c r="C11" s="44"/>
      <c r="D11" s="67"/>
      <c r="E11" s="229"/>
      <c r="F11" s="229"/>
      <c r="G11" s="229"/>
      <c r="H11" s="67"/>
      <c r="I11" s="45"/>
      <c r="J11" s="45"/>
    </row>
    <row r="12" spans="2:10" ht="15" x14ac:dyDescent="0.2">
      <c r="B12" s="44"/>
      <c r="C12" s="44"/>
      <c r="D12" s="67"/>
      <c r="E12" s="229"/>
      <c r="F12" s="229"/>
      <c r="G12" s="229"/>
      <c r="H12" s="67"/>
      <c r="I12" s="45"/>
      <c r="J12" s="45"/>
    </row>
    <row r="13" spans="2:10" ht="15.75" x14ac:dyDescent="0.25">
      <c r="B13" s="44"/>
      <c r="C13" s="230"/>
      <c r="D13" s="231"/>
      <c r="E13" s="231"/>
      <c r="F13" s="231"/>
      <c r="G13" s="231"/>
      <c r="H13" s="231"/>
      <c r="I13" s="232"/>
      <c r="J13" s="46"/>
    </row>
    <row r="14" spans="2:10" ht="15.75" x14ac:dyDescent="0.25">
      <c r="B14" s="44"/>
      <c r="C14" s="233" t="s">
        <v>136</v>
      </c>
      <c r="D14" s="229"/>
      <c r="E14" s="229"/>
      <c r="F14" s="229"/>
      <c r="G14" s="229"/>
      <c r="H14" s="229"/>
      <c r="I14" s="234"/>
      <c r="J14" s="46"/>
    </row>
    <row r="15" spans="2:10" ht="16.5" thickBot="1" x14ac:dyDescent="0.3">
      <c r="B15" s="44"/>
      <c r="C15" s="47"/>
      <c r="D15" s="48"/>
      <c r="E15" s="48"/>
      <c r="F15" s="48"/>
      <c r="G15" s="48"/>
      <c r="H15" s="48"/>
      <c r="I15" s="49"/>
      <c r="J15" s="46"/>
    </row>
    <row r="16" spans="2:10" ht="15" x14ac:dyDescent="0.2">
      <c r="B16" s="44"/>
      <c r="C16" s="67"/>
      <c r="D16" s="67"/>
      <c r="E16" s="67"/>
      <c r="F16" s="67"/>
      <c r="G16" s="67"/>
      <c r="H16" s="67"/>
      <c r="I16" s="67"/>
      <c r="J16" s="45"/>
    </row>
    <row r="17" spans="2:10" ht="16.5" thickBot="1" x14ac:dyDescent="0.3">
      <c r="B17" s="44"/>
      <c r="C17" s="66"/>
      <c r="D17" s="66"/>
      <c r="E17" s="66"/>
      <c r="F17" s="66"/>
      <c r="G17" s="66"/>
      <c r="H17" s="66"/>
      <c r="I17" s="66"/>
      <c r="J17" s="50"/>
    </row>
    <row r="18" spans="2:10" ht="15.75" x14ac:dyDescent="0.25">
      <c r="B18" s="44"/>
      <c r="C18" s="235" t="s">
        <v>106</v>
      </c>
      <c r="D18" s="236"/>
      <c r="E18" s="236"/>
      <c r="F18" s="236"/>
      <c r="G18" s="236"/>
      <c r="H18" s="236"/>
      <c r="I18" s="237"/>
      <c r="J18" s="50"/>
    </row>
    <row r="19" spans="2:10" ht="15.75" x14ac:dyDescent="0.25">
      <c r="B19" s="44"/>
      <c r="C19" s="224" t="s">
        <v>107</v>
      </c>
      <c r="D19" s="225"/>
      <c r="E19" s="226">
        <f>'[1]1-Orçamento'!D2</f>
        <v>0</v>
      </c>
      <c r="F19" s="226"/>
      <c r="G19" s="226"/>
      <c r="H19" s="226"/>
      <c r="I19" s="227"/>
      <c r="J19" s="50"/>
    </row>
    <row r="20" spans="2:10" ht="15.75" x14ac:dyDescent="0.25">
      <c r="B20" s="44"/>
      <c r="C20" s="224" t="s">
        <v>108</v>
      </c>
      <c r="D20" s="225"/>
      <c r="E20" s="226" t="s">
        <v>137</v>
      </c>
      <c r="F20" s="226"/>
      <c r="G20" s="226"/>
      <c r="H20" s="226"/>
      <c r="I20" s="227"/>
      <c r="J20" s="51"/>
    </row>
    <row r="21" spans="2:10" ht="15.75" x14ac:dyDescent="0.25">
      <c r="B21" s="44"/>
      <c r="C21" s="52"/>
      <c r="D21" s="68"/>
      <c r="E21" s="201"/>
      <c r="F21" s="201"/>
      <c r="G21" s="201"/>
      <c r="H21" s="201"/>
      <c r="I21" s="202"/>
      <c r="J21" s="53"/>
    </row>
    <row r="22" spans="2:10" ht="15.75" x14ac:dyDescent="0.25">
      <c r="B22" s="44"/>
      <c r="C22" s="216" t="s">
        <v>109</v>
      </c>
      <c r="D22" s="217"/>
      <c r="E22" s="197" t="s">
        <v>110</v>
      </c>
      <c r="F22" s="197"/>
      <c r="G22" s="197"/>
      <c r="H22" s="197"/>
      <c r="I22" s="198"/>
      <c r="J22" s="53"/>
    </row>
    <row r="23" spans="2:10" ht="15.75" x14ac:dyDescent="0.2">
      <c r="B23" s="54"/>
      <c r="C23" s="55"/>
      <c r="D23" s="197"/>
      <c r="E23" s="197"/>
      <c r="F23" s="197"/>
      <c r="G23" s="197"/>
      <c r="H23" s="197"/>
      <c r="I23" s="198"/>
      <c r="J23" s="56"/>
    </row>
    <row r="24" spans="2:10" ht="15.75" x14ac:dyDescent="0.25">
      <c r="B24" s="44"/>
      <c r="C24" s="216" t="s">
        <v>111</v>
      </c>
      <c r="D24" s="217"/>
      <c r="E24" s="228" t="s">
        <v>302</v>
      </c>
      <c r="F24" s="214"/>
      <c r="G24" s="197"/>
      <c r="H24" s="197"/>
      <c r="I24" s="198"/>
      <c r="J24" s="53"/>
    </row>
    <row r="25" spans="2:10" ht="15" x14ac:dyDescent="0.2">
      <c r="B25" s="44"/>
      <c r="C25" s="55"/>
      <c r="D25" s="197"/>
      <c r="E25" s="203"/>
      <c r="F25" s="197"/>
      <c r="G25" s="197"/>
      <c r="H25" s="197"/>
      <c r="I25" s="198"/>
      <c r="J25" s="45"/>
    </row>
    <row r="26" spans="2:10" ht="15.75" x14ac:dyDescent="0.25">
      <c r="B26" s="44"/>
      <c r="C26" s="199" t="s">
        <v>112</v>
      </c>
      <c r="D26" s="197"/>
      <c r="E26" s="214" t="s">
        <v>113</v>
      </c>
      <c r="F26" s="214"/>
      <c r="G26" s="214"/>
      <c r="H26" s="214"/>
      <c r="I26" s="215"/>
      <c r="J26" s="45"/>
    </row>
    <row r="27" spans="2:10" ht="15" x14ac:dyDescent="0.2">
      <c r="B27" s="44"/>
      <c r="C27" s="55"/>
      <c r="D27" s="197"/>
      <c r="E27" s="214" t="s">
        <v>139</v>
      </c>
      <c r="F27" s="214"/>
      <c r="G27" s="214"/>
      <c r="H27" s="214"/>
      <c r="I27" s="215"/>
      <c r="J27" s="45"/>
    </row>
    <row r="28" spans="2:10" ht="15.75" x14ac:dyDescent="0.25">
      <c r="B28" s="44"/>
      <c r="C28" s="199" t="s">
        <v>114</v>
      </c>
      <c r="D28" s="69" t="s">
        <v>115</v>
      </c>
      <c r="E28" s="214" t="s">
        <v>116</v>
      </c>
      <c r="F28" s="214"/>
      <c r="G28" s="214"/>
      <c r="H28" s="214"/>
      <c r="I28" s="215"/>
      <c r="J28" s="45"/>
    </row>
    <row r="29" spans="2:10" ht="15.75" x14ac:dyDescent="0.25">
      <c r="B29" s="44"/>
      <c r="C29" s="199"/>
      <c r="D29" s="69" t="s">
        <v>117</v>
      </c>
      <c r="E29" s="214" t="s">
        <v>118</v>
      </c>
      <c r="F29" s="214"/>
      <c r="G29" s="214"/>
      <c r="H29" s="214"/>
      <c r="I29" s="215"/>
      <c r="J29" s="45"/>
    </row>
    <row r="30" spans="2:10" ht="15.75" x14ac:dyDescent="0.25">
      <c r="B30" s="44"/>
      <c r="C30" s="199"/>
      <c r="D30" s="69" t="s">
        <v>119</v>
      </c>
      <c r="E30" s="214" t="s">
        <v>120</v>
      </c>
      <c r="F30" s="214"/>
      <c r="G30" s="214"/>
      <c r="H30" s="214"/>
      <c r="I30" s="215"/>
      <c r="J30" s="45"/>
    </row>
    <row r="31" spans="2:10" ht="15.75" x14ac:dyDescent="0.25">
      <c r="B31" s="44"/>
      <c r="C31" s="199"/>
      <c r="D31" s="69" t="s">
        <v>121</v>
      </c>
      <c r="E31" s="214" t="s">
        <v>122</v>
      </c>
      <c r="F31" s="214"/>
      <c r="G31" s="214"/>
      <c r="H31" s="214"/>
      <c r="I31" s="215"/>
      <c r="J31" s="45"/>
    </row>
    <row r="32" spans="2:10" ht="15.75" x14ac:dyDescent="0.25">
      <c r="B32" s="44"/>
      <c r="C32" s="199"/>
      <c r="D32" s="69" t="s">
        <v>123</v>
      </c>
      <c r="E32" s="214" t="s">
        <v>124</v>
      </c>
      <c r="F32" s="214"/>
      <c r="G32" s="214"/>
      <c r="H32" s="214"/>
      <c r="I32" s="215"/>
      <c r="J32" s="45"/>
    </row>
    <row r="33" spans="2:11" ht="15.75" x14ac:dyDescent="0.25">
      <c r="B33" s="44"/>
      <c r="C33" s="199"/>
      <c r="D33" s="69" t="s">
        <v>125</v>
      </c>
      <c r="E33" s="214" t="s">
        <v>126</v>
      </c>
      <c r="F33" s="214"/>
      <c r="G33" s="214"/>
      <c r="H33" s="214"/>
      <c r="I33" s="215"/>
      <c r="J33" s="45"/>
    </row>
    <row r="34" spans="2:11" ht="15" x14ac:dyDescent="0.2">
      <c r="B34" s="44"/>
      <c r="C34" s="55"/>
      <c r="D34" s="69" t="s">
        <v>127</v>
      </c>
      <c r="E34" s="214" t="s">
        <v>128</v>
      </c>
      <c r="F34" s="214"/>
      <c r="G34" s="214"/>
      <c r="H34" s="214"/>
      <c r="I34" s="215"/>
      <c r="J34" s="45"/>
    </row>
    <row r="35" spans="2:11" ht="15.75" customHeight="1" x14ac:dyDescent="0.25">
      <c r="B35" s="44"/>
      <c r="C35" s="216" t="s">
        <v>129</v>
      </c>
      <c r="D35" s="217"/>
      <c r="E35" s="218" t="s">
        <v>138</v>
      </c>
      <c r="F35" s="218"/>
      <c r="G35" s="218"/>
      <c r="H35" s="218"/>
      <c r="I35" s="219"/>
      <c r="J35" s="45"/>
    </row>
    <row r="36" spans="2:11" ht="15" x14ac:dyDescent="0.2">
      <c r="B36" s="44"/>
      <c r="C36" s="55"/>
      <c r="D36" s="197"/>
      <c r="E36" s="218"/>
      <c r="F36" s="218"/>
      <c r="G36" s="218"/>
      <c r="H36" s="218"/>
      <c r="I36" s="219"/>
      <c r="J36" s="45"/>
    </row>
    <row r="37" spans="2:11" ht="15" x14ac:dyDescent="0.2">
      <c r="B37" s="44"/>
      <c r="C37" s="55"/>
      <c r="D37" s="197"/>
      <c r="E37" s="218"/>
      <c r="F37" s="218"/>
      <c r="G37" s="218"/>
      <c r="H37" s="218"/>
      <c r="I37" s="219"/>
      <c r="J37" s="45"/>
    </row>
    <row r="38" spans="2:11" ht="16.5" thickBot="1" x14ac:dyDescent="0.3">
      <c r="B38" s="44"/>
      <c r="C38" s="196"/>
      <c r="D38" s="57"/>
      <c r="E38" s="58"/>
      <c r="F38" s="58"/>
      <c r="G38" s="58"/>
      <c r="H38" s="58"/>
      <c r="I38" s="59"/>
      <c r="J38" s="45"/>
    </row>
    <row r="39" spans="2:11" ht="16.5" thickBot="1" x14ac:dyDescent="0.3">
      <c r="B39" s="44"/>
      <c r="C39" s="200"/>
      <c r="D39" s="197"/>
      <c r="E39" s="70"/>
      <c r="F39" s="70"/>
      <c r="G39" s="70"/>
      <c r="H39" s="70"/>
      <c r="I39" s="70"/>
      <c r="J39" s="45"/>
    </row>
    <row r="40" spans="2:11" ht="15.75" x14ac:dyDescent="0.25">
      <c r="B40" s="44"/>
      <c r="C40" s="220" t="s">
        <v>130</v>
      </c>
      <c r="D40" s="221"/>
      <c r="E40" s="221"/>
      <c r="F40" s="221"/>
      <c r="G40" s="221"/>
      <c r="H40" s="221"/>
      <c r="I40" s="222"/>
      <c r="J40" s="45"/>
    </row>
    <row r="41" spans="2:11" ht="15.75" x14ac:dyDescent="0.25">
      <c r="B41" s="44"/>
      <c r="C41" s="60"/>
      <c r="D41" s="71"/>
      <c r="E41" s="71"/>
      <c r="F41" s="71"/>
      <c r="G41" s="71"/>
      <c r="H41" s="71"/>
      <c r="I41" s="51"/>
      <c r="J41" s="45"/>
    </row>
    <row r="42" spans="2:11" ht="15.75" x14ac:dyDescent="0.25">
      <c r="B42" s="44"/>
      <c r="C42" s="61" t="s">
        <v>131</v>
      </c>
      <c r="D42" s="71"/>
      <c r="E42" s="71"/>
      <c r="F42" s="71"/>
      <c r="G42" s="71"/>
      <c r="H42" s="71"/>
      <c r="I42" s="75">
        <v>124609.42</v>
      </c>
      <c r="J42" s="73"/>
      <c r="K42" s="23"/>
    </row>
    <row r="43" spans="2:11" ht="15.75" x14ac:dyDescent="0.25">
      <c r="B43" s="44"/>
      <c r="C43" s="61"/>
      <c r="D43" s="71"/>
      <c r="E43" s="71"/>
      <c r="F43" s="71"/>
      <c r="G43" s="71"/>
      <c r="H43" s="71"/>
      <c r="I43" s="62"/>
      <c r="J43" s="45"/>
      <c r="K43" s="66"/>
    </row>
    <row r="44" spans="2:11" ht="15.75" x14ac:dyDescent="0.25">
      <c r="B44" s="44"/>
      <c r="C44" s="61" t="s">
        <v>132</v>
      </c>
      <c r="D44" s="223">
        <v>0.25</v>
      </c>
      <c r="E44" s="223"/>
      <c r="F44" s="223"/>
      <c r="G44" s="223"/>
      <c r="H44" s="223"/>
      <c r="I44" s="75">
        <v>31149.13</v>
      </c>
      <c r="J44" s="73"/>
      <c r="K44" s="23"/>
    </row>
    <row r="45" spans="2:11" ht="15.75" x14ac:dyDescent="0.25">
      <c r="B45" s="44"/>
      <c r="C45" s="61"/>
      <c r="D45" s="71"/>
      <c r="E45" s="71"/>
      <c r="F45" s="71"/>
      <c r="G45" s="71"/>
      <c r="H45" s="71"/>
      <c r="I45" s="62"/>
      <c r="J45" s="45"/>
      <c r="K45" s="66"/>
    </row>
    <row r="46" spans="2:11" ht="15.75" x14ac:dyDescent="0.25">
      <c r="B46" s="44"/>
      <c r="C46" s="209" t="s">
        <v>133</v>
      </c>
      <c r="D46" s="210"/>
      <c r="E46" s="210"/>
      <c r="F46" s="210"/>
      <c r="G46" s="210"/>
      <c r="H46" s="210"/>
      <c r="I46" s="75">
        <v>155758.54999999999</v>
      </c>
      <c r="J46" s="73"/>
      <c r="K46" s="23"/>
    </row>
    <row r="47" spans="2:11" ht="15.75" x14ac:dyDescent="0.25">
      <c r="B47" s="44"/>
      <c r="C47" s="61"/>
      <c r="D47" s="71"/>
      <c r="E47" s="71"/>
      <c r="F47" s="71"/>
      <c r="G47" s="71"/>
      <c r="H47" s="71"/>
      <c r="I47" s="63"/>
      <c r="J47" s="45"/>
    </row>
    <row r="48" spans="2:11" ht="16.5" thickBot="1" x14ac:dyDescent="0.3">
      <c r="B48" s="44"/>
      <c r="C48" s="212" t="s">
        <v>134</v>
      </c>
      <c r="D48" s="213"/>
      <c r="E48" s="213"/>
      <c r="F48" s="211" t="s">
        <v>135</v>
      </c>
      <c r="G48" s="211"/>
      <c r="H48" s="211"/>
      <c r="I48" s="64">
        <f>I46/144</f>
        <v>1081.6565972222222</v>
      </c>
      <c r="J48" s="45"/>
    </row>
    <row r="49" spans="2:10" ht="15" x14ac:dyDescent="0.2">
      <c r="B49" s="44"/>
      <c r="C49" s="72"/>
      <c r="D49" s="72"/>
      <c r="E49" s="72"/>
      <c r="F49" s="72"/>
      <c r="G49" s="72"/>
      <c r="H49" s="72"/>
      <c r="I49" s="74"/>
      <c r="J49" s="45"/>
    </row>
    <row r="50" spans="2:10" ht="15.75" thickBot="1" x14ac:dyDescent="0.25">
      <c r="B50" s="47"/>
      <c r="C50" s="65"/>
      <c r="D50" s="65"/>
      <c r="E50" s="65"/>
      <c r="F50" s="65"/>
      <c r="G50" s="65"/>
      <c r="H50" s="65"/>
      <c r="I50" s="65"/>
      <c r="J50" s="49"/>
    </row>
  </sheetData>
  <mergeCells count="27">
    <mergeCell ref="E6:G12"/>
    <mergeCell ref="C13:I13"/>
    <mergeCell ref="C14:I14"/>
    <mergeCell ref="C18:I18"/>
    <mergeCell ref="C19:D19"/>
    <mergeCell ref="E19:I19"/>
    <mergeCell ref="E32:I32"/>
    <mergeCell ref="C20:D20"/>
    <mergeCell ref="E20:I20"/>
    <mergeCell ref="C22:D22"/>
    <mergeCell ref="C24:D24"/>
    <mergeCell ref="E24:F24"/>
    <mergeCell ref="E26:I26"/>
    <mergeCell ref="E27:I27"/>
    <mergeCell ref="E28:I28"/>
    <mergeCell ref="E29:I29"/>
    <mergeCell ref="E30:I30"/>
    <mergeCell ref="E31:I31"/>
    <mergeCell ref="C46:H46"/>
    <mergeCell ref="F48:H48"/>
    <mergeCell ref="C48:E48"/>
    <mergeCell ref="E33:I33"/>
    <mergeCell ref="E34:I34"/>
    <mergeCell ref="C35:D35"/>
    <mergeCell ref="E35:I37"/>
    <mergeCell ref="C40:I40"/>
    <mergeCell ref="D44:H44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showOutlineSymbols="0" view="pageLayout" topLeftCell="A7" zoomScaleNormal="93" workbookViewId="0">
      <selection activeCell="E4" sqref="E4:J5"/>
    </sheetView>
  </sheetViews>
  <sheetFormatPr defaultRowHeight="14.25" x14ac:dyDescent="0.2"/>
  <cols>
    <col min="1" max="2" width="10" bestFit="1" customWidth="1"/>
    <col min="3" max="3" width="13.25" customWidth="1"/>
    <col min="4" max="4" width="61.5" customWidth="1"/>
    <col min="5" max="5" width="8" bestFit="1" customWidth="1"/>
    <col min="6" max="7" width="13" bestFit="1" customWidth="1"/>
    <col min="8" max="8" width="11.625" customWidth="1"/>
    <col min="9" max="9" width="13" bestFit="1" customWidth="1"/>
    <col min="10" max="10" width="11.875" customWidth="1"/>
  </cols>
  <sheetData>
    <row r="1" spans="1:10" ht="20.25" customHeight="1" x14ac:dyDescent="0.2">
      <c r="A1" s="278"/>
      <c r="B1" s="279"/>
      <c r="C1" s="244" t="s">
        <v>94</v>
      </c>
      <c r="D1" s="245"/>
      <c r="E1" s="250" t="s">
        <v>95</v>
      </c>
      <c r="F1" s="250"/>
      <c r="G1" s="37" t="s">
        <v>0</v>
      </c>
      <c r="H1" s="250" t="s">
        <v>1</v>
      </c>
      <c r="I1" s="250"/>
      <c r="J1" s="282"/>
    </row>
    <row r="2" spans="1:10" ht="30.6" customHeight="1" x14ac:dyDescent="0.2">
      <c r="A2" s="280"/>
      <c r="B2" s="281"/>
      <c r="C2" s="246" t="s">
        <v>96</v>
      </c>
      <c r="D2" s="247"/>
      <c r="E2" s="251" t="s">
        <v>97</v>
      </c>
      <c r="F2" s="251"/>
      <c r="G2" s="38" t="s">
        <v>2</v>
      </c>
      <c r="H2" s="238" t="s">
        <v>105</v>
      </c>
      <c r="I2" s="239"/>
      <c r="J2" s="240"/>
    </row>
    <row r="3" spans="1:10" ht="31.5" customHeight="1" x14ac:dyDescent="0.2">
      <c r="A3" s="280"/>
      <c r="B3" s="281"/>
      <c r="C3" s="248" t="s">
        <v>98</v>
      </c>
      <c r="D3" s="249"/>
      <c r="E3" s="251" t="s">
        <v>99</v>
      </c>
      <c r="F3" s="251"/>
      <c r="G3" s="40" t="s">
        <v>301</v>
      </c>
      <c r="H3" s="241"/>
      <c r="I3" s="242"/>
      <c r="J3" s="243"/>
    </row>
    <row r="4" spans="1:10" ht="20.45" customHeight="1" x14ac:dyDescent="0.25">
      <c r="A4" s="280"/>
      <c r="B4" s="281"/>
      <c r="C4" s="274" t="s">
        <v>100</v>
      </c>
      <c r="D4" s="275"/>
      <c r="E4" s="252" t="s">
        <v>179</v>
      </c>
      <c r="F4" s="253"/>
      <c r="G4" s="253"/>
      <c r="H4" s="253"/>
      <c r="I4" s="253"/>
      <c r="J4" s="254"/>
    </row>
    <row r="5" spans="1:10" ht="33.6" customHeight="1" x14ac:dyDescent="0.2">
      <c r="A5" s="280"/>
      <c r="B5" s="281"/>
      <c r="C5" s="276" t="s">
        <v>178</v>
      </c>
      <c r="D5" s="277"/>
      <c r="E5" s="241"/>
      <c r="F5" s="242"/>
      <c r="G5" s="242"/>
      <c r="H5" s="242"/>
      <c r="I5" s="242"/>
      <c r="J5" s="243"/>
    </row>
    <row r="6" spans="1:10" ht="22.9" customHeight="1" x14ac:dyDescent="0.2">
      <c r="A6" s="271" t="s">
        <v>103</v>
      </c>
      <c r="B6" s="272"/>
      <c r="C6" s="272"/>
      <c r="D6" s="272"/>
      <c r="E6" s="272"/>
      <c r="F6" s="272"/>
      <c r="G6" s="272"/>
      <c r="H6" s="272"/>
      <c r="I6" s="272"/>
      <c r="J6" s="273"/>
    </row>
    <row r="7" spans="1:10" ht="30" customHeight="1" x14ac:dyDescent="0.2">
      <c r="A7" s="24" t="s">
        <v>3</v>
      </c>
      <c r="B7" s="2" t="s">
        <v>4</v>
      </c>
      <c r="C7" s="1" t="s">
        <v>5</v>
      </c>
      <c r="D7" s="1" t="s">
        <v>6</v>
      </c>
      <c r="E7" s="3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5" t="s">
        <v>12</v>
      </c>
    </row>
    <row r="8" spans="1:10" ht="24" customHeight="1" x14ac:dyDescent="0.2">
      <c r="A8" s="26" t="s">
        <v>13</v>
      </c>
      <c r="B8" s="4"/>
      <c r="C8" s="4"/>
      <c r="D8" s="4" t="s">
        <v>14</v>
      </c>
      <c r="E8" s="4"/>
      <c r="F8" s="5"/>
      <c r="G8" s="4"/>
      <c r="H8" s="4"/>
      <c r="I8" s="106">
        <f>SUM(I9:I12)</f>
        <v>10912.369999999999</v>
      </c>
      <c r="J8" s="27">
        <f>SUM(J9:J12)</f>
        <v>7.0059524822232877E-2</v>
      </c>
    </row>
    <row r="9" spans="1:10" ht="24" customHeight="1" x14ac:dyDescent="0.2">
      <c r="A9" s="28" t="s">
        <v>15</v>
      </c>
      <c r="B9" s="8" t="s">
        <v>16</v>
      </c>
      <c r="C9" s="7" t="s">
        <v>17</v>
      </c>
      <c r="D9" s="7" t="s">
        <v>18</v>
      </c>
      <c r="E9" s="9" t="s">
        <v>19</v>
      </c>
      <c r="F9" s="8">
        <v>1</v>
      </c>
      <c r="G9" s="10">
        <v>3349.71</v>
      </c>
      <c r="H9" s="10">
        <v>4187.13</v>
      </c>
      <c r="I9" s="10">
        <v>4187.13</v>
      </c>
      <c r="J9" s="29">
        <v>2.6882183995677926E-2</v>
      </c>
    </row>
    <row r="10" spans="1:10" ht="24" customHeight="1" x14ac:dyDescent="0.2">
      <c r="A10" s="28" t="s">
        <v>20</v>
      </c>
      <c r="B10" s="8" t="s">
        <v>21</v>
      </c>
      <c r="C10" s="7" t="s">
        <v>17</v>
      </c>
      <c r="D10" s="7" t="s">
        <v>22</v>
      </c>
      <c r="E10" s="9" t="s">
        <v>23</v>
      </c>
      <c r="F10" s="8">
        <v>40</v>
      </c>
      <c r="G10" s="10">
        <v>21.76</v>
      </c>
      <c r="H10" s="10">
        <v>27.2</v>
      </c>
      <c r="I10" s="10">
        <v>1088</v>
      </c>
      <c r="J10" s="29">
        <v>6.9851703164930589E-3</v>
      </c>
    </row>
    <row r="11" spans="1:10" ht="24" customHeight="1" x14ac:dyDescent="0.2">
      <c r="A11" s="28" t="s">
        <v>24</v>
      </c>
      <c r="B11" s="8" t="s">
        <v>25</v>
      </c>
      <c r="C11" s="7" t="s">
        <v>17</v>
      </c>
      <c r="D11" s="7" t="s">
        <v>26</v>
      </c>
      <c r="E11" s="9" t="s">
        <v>23</v>
      </c>
      <c r="F11" s="8">
        <v>40</v>
      </c>
      <c r="G11" s="10">
        <v>17.5</v>
      </c>
      <c r="H11" s="10">
        <v>21.87</v>
      </c>
      <c r="I11" s="10">
        <v>874.8</v>
      </c>
      <c r="J11" s="29">
        <v>5.6163851037390883E-3</v>
      </c>
    </row>
    <row r="12" spans="1:10" ht="24" customHeight="1" x14ac:dyDescent="0.2">
      <c r="A12" s="32" t="s">
        <v>87</v>
      </c>
      <c r="B12" s="16" t="s">
        <v>88</v>
      </c>
      <c r="C12" s="15" t="s">
        <v>17</v>
      </c>
      <c r="D12" s="15" t="s">
        <v>89</v>
      </c>
      <c r="E12" s="17" t="s">
        <v>32</v>
      </c>
      <c r="F12" s="16">
        <v>12</v>
      </c>
      <c r="G12" s="20">
        <v>317.5</v>
      </c>
      <c r="H12" s="20">
        <v>396.87</v>
      </c>
      <c r="I12" s="20">
        <v>4762.4399999999996</v>
      </c>
      <c r="J12" s="33">
        <v>3.0575785406322799E-2</v>
      </c>
    </row>
    <row r="13" spans="1:10" ht="24" customHeight="1" x14ac:dyDescent="0.2">
      <c r="A13" s="26" t="s">
        <v>27</v>
      </c>
      <c r="B13" s="4"/>
      <c r="C13" s="4"/>
      <c r="D13" s="4" t="s">
        <v>28</v>
      </c>
      <c r="E13" s="4"/>
      <c r="F13" s="5"/>
      <c r="G13" s="4"/>
      <c r="H13" s="4"/>
      <c r="I13" s="6">
        <v>264.60000000000002</v>
      </c>
      <c r="J13" s="27">
        <v>1.698783148661823E-3</v>
      </c>
    </row>
    <row r="14" spans="1:10" ht="43.9" customHeight="1" x14ac:dyDescent="0.2">
      <c r="A14" s="28" t="s">
        <v>29</v>
      </c>
      <c r="B14" s="8" t="s">
        <v>30</v>
      </c>
      <c r="C14" s="7" t="s">
        <v>17</v>
      </c>
      <c r="D14" s="7" t="s">
        <v>31</v>
      </c>
      <c r="E14" s="9" t="s">
        <v>32</v>
      </c>
      <c r="F14" s="8">
        <v>240</v>
      </c>
      <c r="G14" s="10">
        <v>0.28999999999999998</v>
      </c>
      <c r="H14" s="10">
        <v>0.36</v>
      </c>
      <c r="I14" s="10">
        <v>86.4</v>
      </c>
      <c r="J14" s="29">
        <v>5.5470470160386056E-4</v>
      </c>
    </row>
    <row r="15" spans="1:10" ht="51.6" customHeight="1" x14ac:dyDescent="0.2">
      <c r="A15" s="28" t="s">
        <v>33</v>
      </c>
      <c r="B15" s="8" t="s">
        <v>34</v>
      </c>
      <c r="C15" s="7" t="s">
        <v>17</v>
      </c>
      <c r="D15" s="7" t="s">
        <v>35</v>
      </c>
      <c r="E15" s="9" t="s">
        <v>36</v>
      </c>
      <c r="F15" s="8">
        <v>12</v>
      </c>
      <c r="G15" s="10">
        <v>5.76</v>
      </c>
      <c r="H15" s="10">
        <v>7.2</v>
      </c>
      <c r="I15" s="10">
        <v>86.4</v>
      </c>
      <c r="J15" s="29">
        <v>5.5470470160386056E-4</v>
      </c>
    </row>
    <row r="16" spans="1:10" ht="36" customHeight="1" x14ac:dyDescent="0.2">
      <c r="A16" s="28" t="s">
        <v>37</v>
      </c>
      <c r="B16" s="8" t="s">
        <v>38</v>
      </c>
      <c r="C16" s="7" t="s">
        <v>17</v>
      </c>
      <c r="D16" s="7" t="s">
        <v>39</v>
      </c>
      <c r="E16" s="9" t="s">
        <v>40</v>
      </c>
      <c r="F16" s="8">
        <v>60</v>
      </c>
      <c r="G16" s="10">
        <v>1.23</v>
      </c>
      <c r="H16" s="10">
        <v>1.53</v>
      </c>
      <c r="I16" s="10">
        <v>91.8</v>
      </c>
      <c r="J16" s="29">
        <v>5.893737454541019E-4</v>
      </c>
    </row>
    <row r="17" spans="1:10" ht="24" customHeight="1" x14ac:dyDescent="0.2">
      <c r="A17" s="26" t="s">
        <v>41</v>
      </c>
      <c r="B17" s="4"/>
      <c r="C17" s="4"/>
      <c r="D17" s="4" t="s">
        <v>42</v>
      </c>
      <c r="E17" s="4"/>
      <c r="F17" s="5"/>
      <c r="G17" s="4"/>
      <c r="H17" s="4"/>
      <c r="I17" s="6">
        <v>108477.34</v>
      </c>
      <c r="J17" s="27">
        <v>0.69644549207732098</v>
      </c>
    </row>
    <row r="18" spans="1:10" ht="27" customHeight="1" x14ac:dyDescent="0.2">
      <c r="A18" s="28" t="s">
        <v>43</v>
      </c>
      <c r="B18" s="8" t="s">
        <v>44</v>
      </c>
      <c r="C18" s="7" t="s">
        <v>17</v>
      </c>
      <c r="D18" s="7" t="s">
        <v>45</v>
      </c>
      <c r="E18" s="9" t="s">
        <v>36</v>
      </c>
      <c r="F18" s="8">
        <v>14.51</v>
      </c>
      <c r="G18" s="10">
        <v>135.6</v>
      </c>
      <c r="H18" s="10">
        <v>169.5</v>
      </c>
      <c r="I18" s="10">
        <v>2459.44</v>
      </c>
      <c r="J18" s="29">
        <v>1.579008022352545E-2</v>
      </c>
    </row>
    <row r="19" spans="1:10" ht="48" customHeight="1" x14ac:dyDescent="0.2">
      <c r="A19" s="28" t="s">
        <v>46</v>
      </c>
      <c r="B19" s="8" t="s">
        <v>47</v>
      </c>
      <c r="C19" s="7" t="s">
        <v>17</v>
      </c>
      <c r="D19" s="7" t="s">
        <v>48</v>
      </c>
      <c r="E19" s="9" t="s">
        <v>32</v>
      </c>
      <c r="F19" s="8">
        <v>219</v>
      </c>
      <c r="G19" s="10">
        <v>120.24</v>
      </c>
      <c r="H19" s="10">
        <v>150.30000000000001</v>
      </c>
      <c r="I19" s="10">
        <v>32915.699999999997</v>
      </c>
      <c r="J19" s="29">
        <v>0.21132515678914576</v>
      </c>
    </row>
    <row r="20" spans="1:10" ht="27.6" customHeight="1" x14ac:dyDescent="0.2">
      <c r="A20" s="28" t="s">
        <v>49</v>
      </c>
      <c r="B20" s="8" t="s">
        <v>50</v>
      </c>
      <c r="C20" s="7" t="s">
        <v>17</v>
      </c>
      <c r="D20" s="7" t="s">
        <v>51</v>
      </c>
      <c r="E20" s="9" t="s">
        <v>52</v>
      </c>
      <c r="F20" s="8">
        <v>70</v>
      </c>
      <c r="G20" s="10">
        <v>33.17</v>
      </c>
      <c r="H20" s="10">
        <v>41.46</v>
      </c>
      <c r="I20" s="10">
        <v>2902.2</v>
      </c>
      <c r="J20" s="29">
        <v>1.8632685011513012E-2</v>
      </c>
    </row>
    <row r="21" spans="1:10" ht="102.6" customHeight="1" x14ac:dyDescent="0.2">
      <c r="A21" s="30" t="s">
        <v>53</v>
      </c>
      <c r="B21" s="12" t="s">
        <v>54</v>
      </c>
      <c r="C21" s="11" t="s">
        <v>55</v>
      </c>
      <c r="D21" s="11" t="s">
        <v>56</v>
      </c>
      <c r="E21" s="13" t="s">
        <v>32</v>
      </c>
      <c r="F21" s="12">
        <v>144</v>
      </c>
      <c r="G21" s="14">
        <v>390</v>
      </c>
      <c r="H21" s="14">
        <v>487.5</v>
      </c>
      <c r="I21" s="14">
        <v>70200</v>
      </c>
      <c r="J21" s="31">
        <v>0.45069757005313671</v>
      </c>
    </row>
    <row r="22" spans="1:10" ht="24" customHeight="1" x14ac:dyDescent="0.2">
      <c r="A22" s="26" t="s">
        <v>57</v>
      </c>
      <c r="B22" s="4"/>
      <c r="C22" s="4"/>
      <c r="D22" s="4" t="s">
        <v>58</v>
      </c>
      <c r="E22" s="4"/>
      <c r="F22" s="5"/>
      <c r="G22" s="4"/>
      <c r="H22" s="4"/>
      <c r="I22" s="6">
        <v>15130.54</v>
      </c>
      <c r="J22" s="27">
        <v>9.7140991618116623E-2</v>
      </c>
    </row>
    <row r="23" spans="1:10" ht="52.9" customHeight="1" x14ac:dyDescent="0.2">
      <c r="A23" s="28" t="s">
        <v>59</v>
      </c>
      <c r="B23" s="8" t="s">
        <v>60</v>
      </c>
      <c r="C23" s="7" t="s">
        <v>17</v>
      </c>
      <c r="D23" s="7" t="s">
        <v>104</v>
      </c>
      <c r="E23" s="9" t="s">
        <v>32</v>
      </c>
      <c r="F23" s="8">
        <v>57.57</v>
      </c>
      <c r="G23" s="10">
        <v>210.26</v>
      </c>
      <c r="H23" s="10">
        <v>262.82</v>
      </c>
      <c r="I23" s="10">
        <v>15130.54</v>
      </c>
      <c r="J23" s="29">
        <v>9.7140991618116623E-2</v>
      </c>
    </row>
    <row r="24" spans="1:10" ht="24" customHeight="1" x14ac:dyDescent="0.2">
      <c r="A24" s="26" t="s">
        <v>61</v>
      </c>
      <c r="B24" s="4"/>
      <c r="C24" s="4"/>
      <c r="D24" s="4" t="s">
        <v>62</v>
      </c>
      <c r="E24" s="4"/>
      <c r="F24" s="5"/>
      <c r="G24" s="4"/>
      <c r="H24" s="4"/>
      <c r="I24" s="6">
        <v>1215.3</v>
      </c>
      <c r="J24" s="27">
        <v>7.8024609242959694E-3</v>
      </c>
    </row>
    <row r="25" spans="1:10" ht="42" customHeight="1" x14ac:dyDescent="0.2">
      <c r="A25" s="28" t="s">
        <v>63</v>
      </c>
      <c r="B25" s="8" t="s">
        <v>64</v>
      </c>
      <c r="C25" s="7" t="s">
        <v>17</v>
      </c>
      <c r="D25" s="7" t="s">
        <v>65</v>
      </c>
      <c r="E25" s="9" t="s">
        <v>32</v>
      </c>
      <c r="F25" s="8">
        <v>57.57</v>
      </c>
      <c r="G25" s="10">
        <v>8.75</v>
      </c>
      <c r="H25" s="10">
        <v>10.93</v>
      </c>
      <c r="I25" s="10">
        <v>629.24</v>
      </c>
      <c r="J25" s="29">
        <v>4.0398424356158941E-3</v>
      </c>
    </row>
    <row r="26" spans="1:10" ht="39.6" customHeight="1" x14ac:dyDescent="0.2">
      <c r="A26" s="28" t="s">
        <v>66</v>
      </c>
      <c r="B26" s="8" t="s">
        <v>67</v>
      </c>
      <c r="C26" s="7" t="s">
        <v>17</v>
      </c>
      <c r="D26" s="7" t="s">
        <v>68</v>
      </c>
      <c r="E26" s="9" t="s">
        <v>32</v>
      </c>
      <c r="F26" s="8">
        <v>57.57</v>
      </c>
      <c r="G26" s="10">
        <v>8.15</v>
      </c>
      <c r="H26" s="10">
        <v>10.18</v>
      </c>
      <c r="I26" s="10">
        <v>586.05999999999995</v>
      </c>
      <c r="J26" s="29">
        <v>3.7626184886800757E-3</v>
      </c>
    </row>
    <row r="27" spans="1:10" ht="24" customHeight="1" x14ac:dyDescent="0.2">
      <c r="A27" s="26" t="s">
        <v>69</v>
      </c>
      <c r="B27" s="4"/>
      <c r="C27" s="4"/>
      <c r="D27" s="4" t="s">
        <v>70</v>
      </c>
      <c r="E27" s="4"/>
      <c r="F27" s="5"/>
      <c r="G27" s="4"/>
      <c r="H27" s="4"/>
      <c r="I27" s="6">
        <v>19300</v>
      </c>
      <c r="J27" s="27">
        <v>0.12390973079808459</v>
      </c>
    </row>
    <row r="28" spans="1:10" ht="67.150000000000006" customHeight="1" x14ac:dyDescent="0.2">
      <c r="A28" s="30" t="s">
        <v>71</v>
      </c>
      <c r="B28" s="12" t="s">
        <v>72</v>
      </c>
      <c r="C28" s="11" t="s">
        <v>55</v>
      </c>
      <c r="D28" s="11" t="s">
        <v>73</v>
      </c>
      <c r="E28" s="13" t="s">
        <v>74</v>
      </c>
      <c r="F28" s="12">
        <v>1</v>
      </c>
      <c r="G28" s="14">
        <v>12990</v>
      </c>
      <c r="H28" s="14">
        <v>16237.5</v>
      </c>
      <c r="I28" s="14">
        <v>16237.5</v>
      </c>
      <c r="J28" s="31">
        <v>0.10424788879968387</v>
      </c>
    </row>
    <row r="29" spans="1:10" ht="24" customHeight="1" x14ac:dyDescent="0.2">
      <c r="A29" s="30" t="s">
        <v>75</v>
      </c>
      <c r="B29" s="12" t="s">
        <v>76</v>
      </c>
      <c r="C29" s="11" t="s">
        <v>55</v>
      </c>
      <c r="D29" s="11" t="s">
        <v>77</v>
      </c>
      <c r="E29" s="13" t="s">
        <v>78</v>
      </c>
      <c r="F29" s="12">
        <v>1</v>
      </c>
      <c r="G29" s="14">
        <v>800</v>
      </c>
      <c r="H29" s="14">
        <v>1000</v>
      </c>
      <c r="I29" s="14">
        <v>1000</v>
      </c>
      <c r="J29" s="31">
        <v>6.4201933056002381E-3</v>
      </c>
    </row>
    <row r="30" spans="1:10" ht="24" customHeight="1" x14ac:dyDescent="0.2">
      <c r="A30" s="30" t="s">
        <v>79</v>
      </c>
      <c r="B30" s="12" t="s">
        <v>80</v>
      </c>
      <c r="C30" s="11" t="s">
        <v>55</v>
      </c>
      <c r="D30" s="11" t="s">
        <v>81</v>
      </c>
      <c r="E30" s="13" t="s">
        <v>74</v>
      </c>
      <c r="F30" s="12">
        <v>1</v>
      </c>
      <c r="G30" s="14">
        <v>1650</v>
      </c>
      <c r="H30" s="14">
        <v>2062.5</v>
      </c>
      <c r="I30" s="14">
        <v>2062.5</v>
      </c>
      <c r="J30" s="31">
        <v>1.3241648692800492E-2</v>
      </c>
    </row>
    <row r="31" spans="1:10" ht="24" customHeight="1" x14ac:dyDescent="0.2">
      <c r="A31" s="26" t="s">
        <v>82</v>
      </c>
      <c r="B31" s="4"/>
      <c r="C31" s="4"/>
      <c r="D31" s="4" t="s">
        <v>83</v>
      </c>
      <c r="E31" s="4"/>
      <c r="F31" s="5"/>
      <c r="G31" s="4"/>
      <c r="H31" s="4"/>
      <c r="I31" s="6">
        <v>458.4</v>
      </c>
      <c r="J31" s="27">
        <v>2.9430166112871491E-3</v>
      </c>
    </row>
    <row r="32" spans="1:10" ht="24" customHeight="1" x14ac:dyDescent="0.2">
      <c r="A32" s="28" t="s">
        <v>84</v>
      </c>
      <c r="B32" s="8" t="s">
        <v>85</v>
      </c>
      <c r="C32" s="7" t="s">
        <v>17</v>
      </c>
      <c r="D32" s="7" t="s">
        <v>86</v>
      </c>
      <c r="E32" s="9" t="s">
        <v>32</v>
      </c>
      <c r="F32" s="8">
        <v>240</v>
      </c>
      <c r="G32" s="10">
        <v>1.53</v>
      </c>
      <c r="H32" s="10">
        <v>1.91</v>
      </c>
      <c r="I32" s="10">
        <v>458.4</v>
      </c>
      <c r="J32" s="29">
        <v>2.9430166112871491E-3</v>
      </c>
    </row>
    <row r="33" spans="1:10" x14ac:dyDescent="0.2">
      <c r="A33" s="34"/>
      <c r="B33" s="21"/>
      <c r="C33" s="21"/>
      <c r="D33" s="21"/>
      <c r="E33" s="21"/>
      <c r="F33" s="22"/>
      <c r="G33" s="22"/>
      <c r="H33" s="22"/>
      <c r="I33" s="22"/>
      <c r="J33" s="35"/>
    </row>
    <row r="34" spans="1:10" x14ac:dyDescent="0.2">
      <c r="A34" s="36"/>
      <c r="B34" s="23"/>
      <c r="C34" s="23"/>
      <c r="D34" s="18"/>
      <c r="E34" s="19"/>
      <c r="F34" s="261" t="s">
        <v>90</v>
      </c>
      <c r="G34" s="262"/>
      <c r="H34" s="263">
        <v>124609.42</v>
      </c>
      <c r="I34" s="262"/>
      <c r="J34" s="264"/>
    </row>
    <row r="35" spans="1:10" x14ac:dyDescent="0.2">
      <c r="A35" s="36"/>
      <c r="B35" s="23"/>
      <c r="C35" s="23"/>
      <c r="D35" s="18"/>
      <c r="E35" s="19"/>
      <c r="F35" s="261" t="s">
        <v>91</v>
      </c>
      <c r="G35" s="262"/>
      <c r="H35" s="263">
        <v>31149.13</v>
      </c>
      <c r="I35" s="262"/>
      <c r="J35" s="264"/>
    </row>
    <row r="36" spans="1:10" x14ac:dyDescent="0.2">
      <c r="A36" s="36"/>
      <c r="B36" s="23"/>
      <c r="C36" s="23"/>
      <c r="D36" s="18"/>
      <c r="E36" s="19"/>
      <c r="F36" s="261" t="s">
        <v>92</v>
      </c>
      <c r="G36" s="262"/>
      <c r="H36" s="263">
        <v>155758.54999999999</v>
      </c>
      <c r="I36" s="262"/>
      <c r="J36" s="264"/>
    </row>
    <row r="37" spans="1:10" ht="60" customHeight="1" x14ac:dyDescent="0.2">
      <c r="A37" s="268"/>
      <c r="B37" s="269"/>
      <c r="C37" s="269"/>
      <c r="D37" s="269"/>
      <c r="E37" s="269"/>
      <c r="F37" s="269"/>
      <c r="G37" s="269"/>
      <c r="H37" s="269"/>
      <c r="I37" s="269"/>
      <c r="J37" s="270"/>
    </row>
    <row r="38" spans="1:10" ht="30" customHeight="1" x14ac:dyDescent="0.2">
      <c r="A38" s="265" t="s">
        <v>93</v>
      </c>
      <c r="B38" s="266"/>
      <c r="C38" s="266"/>
      <c r="D38" s="266"/>
      <c r="E38" s="266"/>
      <c r="F38" s="266"/>
      <c r="G38" s="266"/>
      <c r="H38" s="266"/>
      <c r="I38" s="266"/>
      <c r="J38" s="267"/>
    </row>
    <row r="39" spans="1:10" ht="20.45" customHeight="1" x14ac:dyDescent="0.2">
      <c r="A39" s="258" t="s">
        <v>101</v>
      </c>
      <c r="B39" s="259"/>
      <c r="C39" s="259"/>
      <c r="D39" s="259"/>
      <c r="E39" s="259"/>
      <c r="F39" s="259"/>
      <c r="G39" s="259"/>
      <c r="H39" s="259"/>
      <c r="I39" s="259"/>
      <c r="J39" s="260"/>
    </row>
    <row r="40" spans="1:10" ht="24.6" customHeight="1" thickBot="1" x14ac:dyDescent="0.25">
      <c r="A40" s="255" t="s">
        <v>102</v>
      </c>
      <c r="B40" s="256"/>
      <c r="C40" s="256"/>
      <c r="D40" s="256"/>
      <c r="E40" s="256"/>
      <c r="F40" s="256"/>
      <c r="G40" s="256"/>
      <c r="H40" s="256"/>
      <c r="I40" s="256"/>
      <c r="J40" s="257"/>
    </row>
  </sheetData>
  <mergeCells count="23">
    <mergeCell ref="E4:J5"/>
    <mergeCell ref="A40:J40"/>
    <mergeCell ref="A39:J39"/>
    <mergeCell ref="F36:G36"/>
    <mergeCell ref="H36:J36"/>
    <mergeCell ref="A38:J38"/>
    <mergeCell ref="A37:J37"/>
    <mergeCell ref="A6:J6"/>
    <mergeCell ref="F34:G34"/>
    <mergeCell ref="H34:J34"/>
    <mergeCell ref="C4:D4"/>
    <mergeCell ref="C5:D5"/>
    <mergeCell ref="F35:G35"/>
    <mergeCell ref="H35:J35"/>
    <mergeCell ref="A1:B5"/>
    <mergeCell ref="H1:J1"/>
    <mergeCell ref="H2:J3"/>
    <mergeCell ref="C1:D1"/>
    <mergeCell ref="C2:D2"/>
    <mergeCell ref="C3:D3"/>
    <mergeCell ref="E1:F1"/>
    <mergeCell ref="E2:F2"/>
    <mergeCell ref="E3:F3"/>
  </mergeCells>
  <pageMargins left="0.51181102362204722" right="0.51181102362204722" top="0.98425196850393704" bottom="0.98425196850393704" header="0.51181102362204722" footer="0.51181102362204722"/>
  <pageSetup paperSize="9" scale="50" fitToHeight="0" orientation="portrait" r:id="rId1"/>
  <headerFooter>
    <oddHeader>&amp;L &amp;CADMINSTRAÇÃO REGIONAL DE SANTA MARIA-DF
CNPJ: 16.597.2111/0001-93</oddHeader>
    <oddFooter xml:space="preserve">&amp;L &amp;CADMINSTRAÇÃO REGIONAL DE SANTA MARIA-DF
QUADRA CENTRAL 01, CONJ. H, LOTE 01 - SANTA MARIA, 72.535-080 - BRASÍLIA-DF,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8" zoomScaleNormal="118" workbookViewId="0">
      <selection activeCell="H23" sqref="H23"/>
    </sheetView>
  </sheetViews>
  <sheetFormatPr defaultRowHeight="14.25" x14ac:dyDescent="0.2"/>
  <cols>
    <col min="1" max="1" width="10.875" style="91" customWidth="1"/>
    <col min="2" max="2" width="35.875" customWidth="1"/>
    <col min="3" max="3" width="17.625" customWidth="1"/>
    <col min="4" max="4" width="12" customWidth="1"/>
    <col min="5" max="5" width="11.375" customWidth="1"/>
    <col min="6" max="6" width="16.375" customWidth="1"/>
    <col min="7" max="30" width="12" bestFit="1" customWidth="1"/>
  </cols>
  <sheetData>
    <row r="1" spans="1:10" ht="18.75" customHeight="1" x14ac:dyDescent="0.2">
      <c r="A1" s="296"/>
      <c r="B1" s="298" t="s">
        <v>176</v>
      </c>
      <c r="C1" s="298"/>
      <c r="D1" s="300" t="s">
        <v>177</v>
      </c>
      <c r="E1" s="300"/>
      <c r="F1" s="301"/>
    </row>
    <row r="2" spans="1:10" ht="27" customHeight="1" x14ac:dyDescent="0.2">
      <c r="A2" s="297"/>
      <c r="B2" s="299" t="s">
        <v>96</v>
      </c>
      <c r="C2" s="299"/>
      <c r="D2" s="295" t="s">
        <v>141</v>
      </c>
      <c r="E2" s="295"/>
      <c r="F2" s="92" t="s">
        <v>180</v>
      </c>
    </row>
    <row r="3" spans="1:10" ht="20.25" customHeight="1" x14ac:dyDescent="0.2">
      <c r="A3" s="297"/>
      <c r="B3" s="299" t="s">
        <v>98</v>
      </c>
      <c r="C3" s="299"/>
      <c r="D3" s="295" t="s">
        <v>201</v>
      </c>
      <c r="E3" s="295"/>
      <c r="F3" s="92" t="s">
        <v>181</v>
      </c>
    </row>
    <row r="4" spans="1:10" ht="24" customHeight="1" x14ac:dyDescent="0.2">
      <c r="A4" s="297"/>
      <c r="B4" s="299" t="s">
        <v>178</v>
      </c>
      <c r="C4" s="299"/>
      <c r="D4" s="302" t="s">
        <v>202</v>
      </c>
      <c r="E4" s="295"/>
      <c r="F4" s="92" t="s">
        <v>182</v>
      </c>
    </row>
    <row r="5" spans="1:10" ht="12.75" customHeight="1" x14ac:dyDescent="0.2">
      <c r="A5" s="303"/>
      <c r="B5" s="304"/>
      <c r="C5" s="304"/>
      <c r="D5" s="304"/>
      <c r="E5" s="304"/>
      <c r="F5" s="305"/>
    </row>
    <row r="6" spans="1:10" ht="15" customHeight="1" x14ac:dyDescent="0.2">
      <c r="A6" s="306" t="s">
        <v>142</v>
      </c>
      <c r="B6" s="307"/>
      <c r="C6" s="307"/>
      <c r="D6" s="307"/>
      <c r="E6" s="307"/>
      <c r="F6" s="308"/>
      <c r="G6" s="81"/>
    </row>
    <row r="7" spans="1:10" x14ac:dyDescent="0.2">
      <c r="A7" s="93" t="s">
        <v>3</v>
      </c>
      <c r="B7" s="83" t="s">
        <v>6</v>
      </c>
      <c r="C7" s="87" t="s">
        <v>143</v>
      </c>
      <c r="D7" s="87" t="s">
        <v>144</v>
      </c>
      <c r="E7" s="87" t="s">
        <v>145</v>
      </c>
      <c r="F7" s="94" t="s">
        <v>146</v>
      </c>
    </row>
    <row r="8" spans="1:10" ht="25.5" x14ac:dyDescent="0.2">
      <c r="A8" s="95" t="s">
        <v>13</v>
      </c>
      <c r="B8" s="84" t="s">
        <v>14</v>
      </c>
      <c r="C8" s="85" t="s">
        <v>147</v>
      </c>
      <c r="D8" s="86" t="s">
        <v>148</v>
      </c>
      <c r="E8" s="86" t="s">
        <v>148</v>
      </c>
      <c r="F8" s="96" t="s">
        <v>149</v>
      </c>
    </row>
    <row r="9" spans="1:10" ht="25.5" x14ac:dyDescent="0.2">
      <c r="A9" s="95" t="s">
        <v>27</v>
      </c>
      <c r="B9" s="84" t="s">
        <v>28</v>
      </c>
      <c r="C9" s="85" t="s">
        <v>150</v>
      </c>
      <c r="D9" s="86" t="s">
        <v>150</v>
      </c>
      <c r="E9" s="85" t="s">
        <v>149</v>
      </c>
      <c r="F9" s="96" t="s">
        <v>149</v>
      </c>
    </row>
    <row r="10" spans="1:10" ht="25.5" x14ac:dyDescent="0.2">
      <c r="A10" s="95" t="s">
        <v>41</v>
      </c>
      <c r="B10" s="84" t="s">
        <v>42</v>
      </c>
      <c r="C10" s="85" t="s">
        <v>151</v>
      </c>
      <c r="D10" s="86" t="s">
        <v>152</v>
      </c>
      <c r="E10" s="86" t="s">
        <v>153</v>
      </c>
      <c r="F10" s="96" t="s">
        <v>149</v>
      </c>
    </row>
    <row r="11" spans="1:10" ht="25.5" x14ac:dyDescent="0.2">
      <c r="A11" s="95" t="s">
        <v>57</v>
      </c>
      <c r="B11" s="84" t="s">
        <v>58</v>
      </c>
      <c r="C11" s="85" t="s">
        <v>154</v>
      </c>
      <c r="D11" s="85" t="s">
        <v>149</v>
      </c>
      <c r="E11" s="86" t="s">
        <v>155</v>
      </c>
      <c r="F11" s="97" t="s">
        <v>155</v>
      </c>
    </row>
    <row r="12" spans="1:10" ht="25.5" x14ac:dyDescent="0.2">
      <c r="A12" s="95" t="s">
        <v>61</v>
      </c>
      <c r="B12" s="84" t="s">
        <v>62</v>
      </c>
      <c r="C12" s="85" t="s">
        <v>156</v>
      </c>
      <c r="D12" s="85" t="s">
        <v>149</v>
      </c>
      <c r="E12" s="85" t="s">
        <v>149</v>
      </c>
      <c r="F12" s="97" t="s">
        <v>156</v>
      </c>
      <c r="J12" s="104" t="s">
        <v>199</v>
      </c>
    </row>
    <row r="13" spans="1:10" ht="25.5" x14ac:dyDescent="0.2">
      <c r="A13" s="95" t="s">
        <v>69</v>
      </c>
      <c r="B13" s="84" t="s">
        <v>70</v>
      </c>
      <c r="C13" s="85" t="s">
        <v>157</v>
      </c>
      <c r="D13" s="86" t="s">
        <v>158</v>
      </c>
      <c r="E13" s="86" t="s">
        <v>159</v>
      </c>
      <c r="F13" s="97" t="s">
        <v>160</v>
      </c>
      <c r="J13" s="80"/>
    </row>
    <row r="14" spans="1:10" ht="25.5" x14ac:dyDescent="0.2">
      <c r="A14" s="95" t="s">
        <v>82</v>
      </c>
      <c r="B14" s="84" t="s">
        <v>83</v>
      </c>
      <c r="C14" s="85" t="s">
        <v>161</v>
      </c>
      <c r="D14" s="85" t="s">
        <v>149</v>
      </c>
      <c r="E14" s="85" t="s">
        <v>149</v>
      </c>
      <c r="F14" s="97" t="s">
        <v>161</v>
      </c>
    </row>
    <row r="15" spans="1:10" x14ac:dyDescent="0.2">
      <c r="A15" s="293" t="s">
        <v>162</v>
      </c>
      <c r="B15" s="294"/>
      <c r="C15" s="294"/>
      <c r="D15" s="87" t="s">
        <v>163</v>
      </c>
      <c r="E15" s="87" t="s">
        <v>164</v>
      </c>
      <c r="F15" s="94" t="s">
        <v>165</v>
      </c>
    </row>
    <row r="16" spans="1:10" x14ac:dyDescent="0.2">
      <c r="A16" s="293" t="s">
        <v>166</v>
      </c>
      <c r="B16" s="294"/>
      <c r="C16" s="294"/>
      <c r="D16" s="87" t="s">
        <v>167</v>
      </c>
      <c r="E16" s="87" t="s">
        <v>168</v>
      </c>
      <c r="F16" s="94" t="s">
        <v>169</v>
      </c>
    </row>
    <row r="17" spans="1:11" ht="14.25" customHeight="1" x14ac:dyDescent="0.2">
      <c r="A17" s="293" t="s">
        <v>170</v>
      </c>
      <c r="B17" s="294"/>
      <c r="C17" s="294"/>
      <c r="D17" s="87" t="s">
        <v>163</v>
      </c>
      <c r="E17" s="87" t="s">
        <v>171</v>
      </c>
      <c r="F17" s="94" t="s">
        <v>172</v>
      </c>
    </row>
    <row r="18" spans="1:11" x14ac:dyDescent="0.2">
      <c r="A18" s="293" t="s">
        <v>173</v>
      </c>
      <c r="B18" s="294"/>
      <c r="C18" s="294"/>
      <c r="D18" s="87" t="s">
        <v>167</v>
      </c>
      <c r="E18" s="87" t="s">
        <v>174</v>
      </c>
      <c r="F18" s="94" t="s">
        <v>175</v>
      </c>
    </row>
    <row r="19" spans="1:11" x14ac:dyDescent="0.2">
      <c r="A19" s="283"/>
      <c r="B19" s="284"/>
      <c r="C19" s="284"/>
      <c r="D19" s="284"/>
      <c r="E19" s="284"/>
      <c r="F19" s="285"/>
      <c r="G19" s="76"/>
    </row>
    <row r="20" spans="1:11" x14ac:dyDescent="0.2">
      <c r="A20" s="286"/>
      <c r="B20" s="287"/>
      <c r="C20" s="287"/>
      <c r="D20" s="287"/>
      <c r="E20" s="287"/>
      <c r="F20" s="288"/>
      <c r="G20" s="77"/>
    </row>
    <row r="21" spans="1:11" ht="14.25" customHeight="1" x14ac:dyDescent="0.2">
      <c r="A21" s="289" t="s">
        <v>93</v>
      </c>
      <c r="B21" s="290"/>
      <c r="C21" s="290"/>
      <c r="D21" s="290"/>
      <c r="E21" s="290"/>
      <c r="F21" s="291"/>
      <c r="G21" s="81"/>
    </row>
    <row r="22" spans="1:11" x14ac:dyDescent="0.2">
      <c r="A22" s="258" t="s">
        <v>101</v>
      </c>
      <c r="B22" s="259"/>
      <c r="C22" s="259"/>
      <c r="D22" s="259"/>
      <c r="E22" s="259"/>
      <c r="F22" s="260"/>
      <c r="G22" s="39"/>
      <c r="H22" s="39"/>
      <c r="I22" s="39"/>
      <c r="J22" s="39"/>
      <c r="K22" s="66"/>
    </row>
    <row r="23" spans="1:11" ht="15" thickBot="1" x14ac:dyDescent="0.25">
      <c r="A23" s="255" t="s">
        <v>102</v>
      </c>
      <c r="B23" s="256"/>
      <c r="C23" s="256"/>
      <c r="D23" s="256"/>
      <c r="E23" s="256"/>
      <c r="F23" s="257"/>
      <c r="G23" s="39"/>
      <c r="H23" s="39"/>
      <c r="I23" s="39"/>
      <c r="J23" s="39"/>
      <c r="K23" s="66"/>
    </row>
    <row r="24" spans="1:11" x14ac:dyDescent="0.2">
      <c r="A24" s="292"/>
      <c r="B24" s="292"/>
      <c r="C24" s="292"/>
      <c r="D24" s="292"/>
      <c r="E24" s="292"/>
      <c r="F24" s="292"/>
      <c r="G24" s="66"/>
      <c r="H24" s="66"/>
      <c r="I24" s="66"/>
      <c r="J24" s="66"/>
      <c r="K24" s="66"/>
    </row>
    <row r="25" spans="1:11" x14ac:dyDescent="0.2">
      <c r="G25" s="66"/>
      <c r="H25" s="66"/>
      <c r="I25" s="66"/>
      <c r="J25" s="66"/>
      <c r="K25" s="66"/>
    </row>
    <row r="26" spans="1:11" x14ac:dyDescent="0.2">
      <c r="G26" s="66"/>
      <c r="H26" s="66"/>
      <c r="I26" s="66"/>
      <c r="J26" s="66"/>
      <c r="K26" s="66"/>
    </row>
  </sheetData>
  <mergeCells count="20">
    <mergeCell ref="A16:C16"/>
    <mergeCell ref="A17:C17"/>
    <mergeCell ref="A18:C18"/>
    <mergeCell ref="D2:E2"/>
    <mergeCell ref="A1:A4"/>
    <mergeCell ref="B1:C1"/>
    <mergeCell ref="B2:C2"/>
    <mergeCell ref="B3:C3"/>
    <mergeCell ref="D1:F1"/>
    <mergeCell ref="D4:E4"/>
    <mergeCell ref="B4:C4"/>
    <mergeCell ref="D3:E3"/>
    <mergeCell ref="A5:F5"/>
    <mergeCell ref="A6:F6"/>
    <mergeCell ref="A15:C15"/>
    <mergeCell ref="A23:F23"/>
    <mergeCell ref="A19:F20"/>
    <mergeCell ref="A22:F22"/>
    <mergeCell ref="A21:F21"/>
    <mergeCell ref="A24:F24"/>
  </mergeCells>
  <pageMargins left="0.511811024" right="0.511811024" top="0.78740157499999996" bottom="0.78740157499999996" header="0.31496062000000002" footer="0.31496062000000002"/>
  <pageSetup paperSize="9" scale="81" orientation="portrait" r:id="rId1"/>
  <headerFooter>
    <oddHeader>&amp;CADMINSTRAÇÃO REGIONAL DE SANTA MARIA-DF
CNPJ: 16.597.2111/0001-93</oddHeader>
    <oddFooter>&amp;CADMINSTRAÇÃO REGIONAL DE SANTA MARIA-DF
QUADRA CENTRAL 01, CONJ. H, LOTE 01 - SANTA MARIA, 72.535-080 - BRASÍLIA-DF.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89" zoomScaleNormal="89" workbookViewId="0">
      <selection activeCell="B27" sqref="B27"/>
    </sheetView>
  </sheetViews>
  <sheetFormatPr defaultRowHeight="14.25" x14ac:dyDescent="0.2"/>
  <cols>
    <col min="1" max="1" width="12.875" style="91" customWidth="1"/>
    <col min="2" max="2" width="60" bestFit="1" customWidth="1"/>
    <col min="3" max="3" width="5" customWidth="1"/>
    <col min="4" max="4" width="10" style="79" bestFit="1" customWidth="1"/>
    <col min="5" max="5" width="26.875" style="80" customWidth="1"/>
    <col min="6" max="6" width="10.875" style="80" customWidth="1"/>
    <col min="7" max="7" width="9" style="80"/>
  </cols>
  <sheetData>
    <row r="1" spans="1:10" ht="15" thickBot="1" x14ac:dyDescent="0.25"/>
    <row r="2" spans="1:10" x14ac:dyDescent="0.2">
      <c r="A2" s="296"/>
      <c r="B2" s="298" t="s">
        <v>176</v>
      </c>
      <c r="C2" s="298"/>
      <c r="D2" s="298"/>
      <c r="E2" s="204" t="s">
        <v>200</v>
      </c>
      <c r="F2" s="311" t="s">
        <v>204</v>
      </c>
      <c r="G2" s="312"/>
    </row>
    <row r="3" spans="1:10" ht="14.25" customHeight="1" x14ac:dyDescent="0.2">
      <c r="A3" s="297"/>
      <c r="B3" s="299" t="s">
        <v>96</v>
      </c>
      <c r="C3" s="299"/>
      <c r="D3" s="299"/>
      <c r="E3" s="82" t="s">
        <v>206</v>
      </c>
      <c r="F3" s="309" t="s">
        <v>181</v>
      </c>
      <c r="G3" s="310"/>
    </row>
    <row r="4" spans="1:10" ht="14.25" customHeight="1" x14ac:dyDescent="0.2">
      <c r="A4" s="297"/>
      <c r="B4" s="299" t="s">
        <v>98</v>
      </c>
      <c r="C4" s="299"/>
      <c r="D4" s="299"/>
      <c r="E4" s="82" t="s">
        <v>205</v>
      </c>
      <c r="F4" s="309" t="s">
        <v>182</v>
      </c>
      <c r="G4" s="310"/>
    </row>
    <row r="5" spans="1:10" ht="16.5" customHeight="1" x14ac:dyDescent="0.2">
      <c r="A5" s="297"/>
      <c r="B5" s="299" t="s">
        <v>198</v>
      </c>
      <c r="C5" s="299"/>
      <c r="D5" s="299"/>
      <c r="E5" s="82" t="s">
        <v>203</v>
      </c>
      <c r="F5" s="309" t="s">
        <v>99</v>
      </c>
      <c r="G5" s="310"/>
    </row>
    <row r="6" spans="1:10" ht="14.25" customHeight="1" x14ac:dyDescent="0.2">
      <c r="A6" s="297"/>
      <c r="B6" s="299" t="s">
        <v>178</v>
      </c>
      <c r="C6" s="299"/>
      <c r="D6" s="299"/>
      <c r="E6" s="105" t="s">
        <v>179</v>
      </c>
      <c r="F6" s="89"/>
      <c r="G6" s="205"/>
      <c r="H6" s="81"/>
      <c r="I6" s="344"/>
      <c r="J6" s="344"/>
    </row>
    <row r="7" spans="1:10" x14ac:dyDescent="0.2">
      <c r="A7" s="345"/>
      <c r="B7" s="346"/>
      <c r="C7" s="346"/>
      <c r="D7" s="346"/>
      <c r="E7" s="346"/>
      <c r="F7" s="346"/>
      <c r="G7" s="347"/>
      <c r="H7" s="81"/>
      <c r="I7" s="344"/>
      <c r="J7" s="344"/>
    </row>
    <row r="8" spans="1:10" ht="15" customHeight="1" x14ac:dyDescent="0.25">
      <c r="A8" s="319" t="s">
        <v>183</v>
      </c>
      <c r="B8" s="320"/>
      <c r="C8" s="320"/>
      <c r="D8" s="320"/>
      <c r="E8" s="320"/>
      <c r="F8" s="320"/>
      <c r="G8" s="321"/>
    </row>
    <row r="9" spans="1:10" ht="15" x14ac:dyDescent="0.2">
      <c r="A9" s="206" t="s">
        <v>3</v>
      </c>
      <c r="B9" s="90" t="s">
        <v>6</v>
      </c>
      <c r="C9" s="90" t="s">
        <v>7</v>
      </c>
      <c r="D9" s="90" t="s">
        <v>8</v>
      </c>
      <c r="E9" s="322" t="s">
        <v>183</v>
      </c>
      <c r="F9" s="323"/>
      <c r="G9" s="324"/>
    </row>
    <row r="10" spans="1:10" x14ac:dyDescent="0.2">
      <c r="A10" s="207" t="s">
        <v>13</v>
      </c>
      <c r="B10" s="99" t="s">
        <v>14</v>
      </c>
      <c r="C10" s="100"/>
      <c r="D10" s="100"/>
      <c r="E10" s="316"/>
      <c r="F10" s="317"/>
      <c r="G10" s="318"/>
    </row>
    <row r="11" spans="1:10" ht="25.5" x14ac:dyDescent="0.2">
      <c r="A11" s="208" t="s">
        <v>15</v>
      </c>
      <c r="B11" s="101" t="s">
        <v>18</v>
      </c>
      <c r="C11" s="102" t="s">
        <v>19</v>
      </c>
      <c r="D11" s="102" t="s">
        <v>184</v>
      </c>
      <c r="E11" s="325" t="s">
        <v>185</v>
      </c>
      <c r="F11" s="326"/>
      <c r="G11" s="327"/>
    </row>
    <row r="12" spans="1:10" x14ac:dyDescent="0.2">
      <c r="A12" s="208" t="s">
        <v>20</v>
      </c>
      <c r="B12" s="101" t="s">
        <v>22</v>
      </c>
      <c r="C12" s="102" t="s">
        <v>23</v>
      </c>
      <c r="D12" s="102" t="s">
        <v>186</v>
      </c>
      <c r="E12" s="325" t="s">
        <v>208</v>
      </c>
      <c r="F12" s="326"/>
      <c r="G12" s="327"/>
    </row>
    <row r="13" spans="1:10" x14ac:dyDescent="0.2">
      <c r="A13" s="208" t="s">
        <v>24</v>
      </c>
      <c r="B13" s="101" t="s">
        <v>26</v>
      </c>
      <c r="C13" s="102" t="s">
        <v>23</v>
      </c>
      <c r="D13" s="102" t="s">
        <v>186</v>
      </c>
      <c r="E13" s="325" t="s">
        <v>208</v>
      </c>
      <c r="F13" s="326"/>
      <c r="G13" s="327"/>
    </row>
    <row r="14" spans="1:10" x14ac:dyDescent="0.2">
      <c r="A14" s="208" t="s">
        <v>187</v>
      </c>
      <c r="B14" s="101" t="s">
        <v>89</v>
      </c>
      <c r="C14" s="102" t="s">
        <v>32</v>
      </c>
      <c r="D14" s="102" t="s">
        <v>188</v>
      </c>
      <c r="E14" s="325" t="s">
        <v>207</v>
      </c>
      <c r="F14" s="326"/>
      <c r="G14" s="327"/>
    </row>
    <row r="15" spans="1:10" x14ac:dyDescent="0.2">
      <c r="A15" s="207" t="s">
        <v>27</v>
      </c>
      <c r="B15" s="99" t="s">
        <v>28</v>
      </c>
      <c r="C15" s="100"/>
      <c r="D15" s="100"/>
      <c r="E15" s="316"/>
      <c r="F15" s="317"/>
      <c r="G15" s="318"/>
    </row>
    <row r="16" spans="1:10" ht="38.25" x14ac:dyDescent="0.2">
      <c r="A16" s="208" t="s">
        <v>29</v>
      </c>
      <c r="B16" s="101" t="s">
        <v>31</v>
      </c>
      <c r="C16" s="102" t="s">
        <v>32</v>
      </c>
      <c r="D16" s="102" t="s">
        <v>189</v>
      </c>
      <c r="E16" s="325" t="s">
        <v>209</v>
      </c>
      <c r="F16" s="326"/>
      <c r="G16" s="327"/>
    </row>
    <row r="17" spans="1:7" ht="51" x14ac:dyDescent="0.2">
      <c r="A17" s="208" t="s">
        <v>33</v>
      </c>
      <c r="B17" s="101" t="s">
        <v>35</v>
      </c>
      <c r="C17" s="102" t="s">
        <v>36</v>
      </c>
      <c r="D17" s="102" t="s">
        <v>188</v>
      </c>
      <c r="E17" s="325" t="s">
        <v>211</v>
      </c>
      <c r="F17" s="326"/>
      <c r="G17" s="327"/>
    </row>
    <row r="18" spans="1:7" ht="25.5" x14ac:dyDescent="0.2">
      <c r="A18" s="208" t="s">
        <v>37</v>
      </c>
      <c r="B18" s="101" t="s">
        <v>39</v>
      </c>
      <c r="C18" s="102" t="s">
        <v>40</v>
      </c>
      <c r="D18" s="102" t="s">
        <v>190</v>
      </c>
      <c r="E18" s="325" t="s">
        <v>212</v>
      </c>
      <c r="F18" s="326"/>
      <c r="G18" s="327"/>
    </row>
    <row r="19" spans="1:7" x14ac:dyDescent="0.2">
      <c r="A19" s="207" t="s">
        <v>41</v>
      </c>
      <c r="B19" s="99" t="s">
        <v>42</v>
      </c>
      <c r="C19" s="100"/>
      <c r="D19" s="100"/>
      <c r="E19" s="316"/>
      <c r="F19" s="317"/>
      <c r="G19" s="318"/>
    </row>
    <row r="20" spans="1:7" ht="25.5" x14ac:dyDescent="0.2">
      <c r="A20" s="208" t="s">
        <v>43</v>
      </c>
      <c r="B20" s="101" t="s">
        <v>45</v>
      </c>
      <c r="C20" s="102" t="s">
        <v>36</v>
      </c>
      <c r="D20" s="102" t="s">
        <v>191</v>
      </c>
      <c r="E20" s="325" t="s">
        <v>210</v>
      </c>
      <c r="F20" s="326"/>
      <c r="G20" s="327"/>
    </row>
    <row r="21" spans="1:7" ht="38.25" x14ac:dyDescent="0.2">
      <c r="A21" s="208" t="s">
        <v>46</v>
      </c>
      <c r="B21" s="101" t="s">
        <v>48</v>
      </c>
      <c r="C21" s="102" t="s">
        <v>32</v>
      </c>
      <c r="D21" s="102" t="s">
        <v>192</v>
      </c>
      <c r="E21" s="313" t="s">
        <v>214</v>
      </c>
      <c r="F21" s="314"/>
      <c r="G21" s="315"/>
    </row>
    <row r="22" spans="1:7" ht="25.5" x14ac:dyDescent="0.2">
      <c r="A22" s="208" t="s">
        <v>49</v>
      </c>
      <c r="B22" s="101" t="s">
        <v>51</v>
      </c>
      <c r="C22" s="102" t="s">
        <v>52</v>
      </c>
      <c r="D22" s="102" t="s">
        <v>193</v>
      </c>
      <c r="E22" s="313" t="s">
        <v>213</v>
      </c>
      <c r="F22" s="314"/>
      <c r="G22" s="315"/>
    </row>
    <row r="23" spans="1:7" ht="76.5" customHeight="1" x14ac:dyDescent="0.2">
      <c r="A23" s="208" t="s">
        <v>53</v>
      </c>
      <c r="B23" s="101" t="s">
        <v>56</v>
      </c>
      <c r="C23" s="102" t="s">
        <v>32</v>
      </c>
      <c r="D23" s="102" t="s">
        <v>194</v>
      </c>
      <c r="E23" s="313" t="s">
        <v>215</v>
      </c>
      <c r="F23" s="314"/>
      <c r="G23" s="315"/>
    </row>
    <row r="24" spans="1:7" x14ac:dyDescent="0.2">
      <c r="A24" s="207" t="s">
        <v>57</v>
      </c>
      <c r="B24" s="99" t="s">
        <v>58</v>
      </c>
      <c r="C24" s="100"/>
      <c r="D24" s="100"/>
      <c r="E24" s="316"/>
      <c r="F24" s="317"/>
      <c r="G24" s="318"/>
    </row>
    <row r="25" spans="1:7" ht="51" x14ac:dyDescent="0.2">
      <c r="A25" s="208" t="s">
        <v>59</v>
      </c>
      <c r="B25" s="101" t="s">
        <v>195</v>
      </c>
      <c r="C25" s="102" t="s">
        <v>32</v>
      </c>
      <c r="D25" s="102" t="s">
        <v>196</v>
      </c>
      <c r="E25" s="325" t="s">
        <v>216</v>
      </c>
      <c r="F25" s="326"/>
      <c r="G25" s="327"/>
    </row>
    <row r="26" spans="1:7" x14ac:dyDescent="0.2">
      <c r="A26" s="207" t="s">
        <v>61</v>
      </c>
      <c r="B26" s="99" t="s">
        <v>62</v>
      </c>
      <c r="C26" s="100"/>
      <c r="D26" s="100"/>
      <c r="E26" s="316"/>
      <c r="F26" s="317"/>
      <c r="G26" s="318"/>
    </row>
    <row r="27" spans="1:7" ht="38.25" customHeight="1" x14ac:dyDescent="0.2">
      <c r="A27" s="208" t="s">
        <v>63</v>
      </c>
      <c r="B27" s="101" t="s">
        <v>65</v>
      </c>
      <c r="C27" s="102" t="s">
        <v>32</v>
      </c>
      <c r="D27" s="102" t="s">
        <v>196</v>
      </c>
      <c r="E27" s="325" t="s">
        <v>217</v>
      </c>
      <c r="F27" s="326"/>
      <c r="G27" s="327"/>
    </row>
    <row r="28" spans="1:7" ht="38.25" x14ac:dyDescent="0.2">
      <c r="A28" s="208" t="s">
        <v>66</v>
      </c>
      <c r="B28" s="101" t="s">
        <v>68</v>
      </c>
      <c r="C28" s="102" t="s">
        <v>32</v>
      </c>
      <c r="D28" s="102" t="s">
        <v>196</v>
      </c>
      <c r="E28" s="325" t="s">
        <v>217</v>
      </c>
      <c r="F28" s="326"/>
      <c r="G28" s="327"/>
    </row>
    <row r="29" spans="1:7" x14ac:dyDescent="0.2">
      <c r="A29" s="207" t="s">
        <v>69</v>
      </c>
      <c r="B29" s="99" t="s">
        <v>70</v>
      </c>
      <c r="C29" s="100"/>
      <c r="D29" s="100"/>
      <c r="E29" s="316"/>
      <c r="F29" s="317"/>
      <c r="G29" s="318"/>
    </row>
    <row r="30" spans="1:7" ht="63.75" x14ac:dyDescent="0.2">
      <c r="A30" s="208" t="s">
        <v>71</v>
      </c>
      <c r="B30" s="101" t="s">
        <v>73</v>
      </c>
      <c r="C30" s="102" t="s">
        <v>74</v>
      </c>
      <c r="D30" s="102" t="s">
        <v>184</v>
      </c>
      <c r="E30" s="325" t="s">
        <v>218</v>
      </c>
      <c r="F30" s="326"/>
      <c r="G30" s="327"/>
    </row>
    <row r="31" spans="1:7" x14ac:dyDescent="0.2">
      <c r="A31" s="208" t="s">
        <v>75</v>
      </c>
      <c r="B31" s="101" t="s">
        <v>77</v>
      </c>
      <c r="C31" s="102" t="s">
        <v>78</v>
      </c>
      <c r="D31" s="102" t="s">
        <v>184</v>
      </c>
      <c r="E31" s="325" t="s">
        <v>218</v>
      </c>
      <c r="F31" s="326"/>
      <c r="G31" s="327"/>
    </row>
    <row r="32" spans="1:7" x14ac:dyDescent="0.2">
      <c r="A32" s="208" t="s">
        <v>79</v>
      </c>
      <c r="B32" s="101" t="s">
        <v>81</v>
      </c>
      <c r="C32" s="102" t="s">
        <v>74</v>
      </c>
      <c r="D32" s="102" t="s">
        <v>184</v>
      </c>
      <c r="E32" s="325" t="s">
        <v>218</v>
      </c>
      <c r="F32" s="326"/>
      <c r="G32" s="327"/>
    </row>
    <row r="33" spans="1:8" x14ac:dyDescent="0.2">
      <c r="A33" s="207" t="s">
        <v>82</v>
      </c>
      <c r="B33" s="99" t="s">
        <v>83</v>
      </c>
      <c r="C33" s="100"/>
      <c r="D33" s="100"/>
      <c r="E33" s="316"/>
      <c r="F33" s="317"/>
      <c r="G33" s="318"/>
    </row>
    <row r="34" spans="1:8" x14ac:dyDescent="0.2">
      <c r="A34" s="208" t="s">
        <v>84</v>
      </c>
      <c r="B34" s="101" t="s">
        <v>86</v>
      </c>
      <c r="C34" s="102" t="s">
        <v>32</v>
      </c>
      <c r="D34" s="102" t="s">
        <v>189</v>
      </c>
      <c r="E34" s="325" t="s">
        <v>219</v>
      </c>
      <c r="F34" s="326"/>
      <c r="G34" s="327"/>
    </row>
    <row r="35" spans="1:8" x14ac:dyDescent="0.2">
      <c r="A35" s="331"/>
      <c r="B35" s="332"/>
      <c r="C35" s="332"/>
      <c r="D35" s="332"/>
      <c r="E35" s="332"/>
      <c r="F35" s="332"/>
      <c r="G35" s="333"/>
      <c r="H35" s="76"/>
    </row>
    <row r="36" spans="1:8" x14ac:dyDescent="0.2">
      <c r="A36" s="339"/>
      <c r="B36" s="340"/>
      <c r="C36" s="340"/>
      <c r="D36" s="295" t="s">
        <v>90</v>
      </c>
      <c r="E36" s="294"/>
      <c r="F36" s="334">
        <v>124609.42</v>
      </c>
      <c r="G36" s="335"/>
      <c r="H36" s="78"/>
    </row>
    <row r="37" spans="1:8" x14ac:dyDescent="0.2">
      <c r="A37" s="339"/>
      <c r="B37" s="340"/>
      <c r="C37" s="340"/>
      <c r="D37" s="295" t="s">
        <v>91</v>
      </c>
      <c r="E37" s="294"/>
      <c r="F37" s="334">
        <v>31149.13</v>
      </c>
      <c r="G37" s="335"/>
      <c r="H37" s="78"/>
    </row>
    <row r="38" spans="1:8" x14ac:dyDescent="0.2">
      <c r="A38" s="341"/>
      <c r="B38" s="342"/>
      <c r="C38" s="343"/>
      <c r="D38" s="295" t="s">
        <v>92</v>
      </c>
      <c r="E38" s="294"/>
      <c r="F38" s="334">
        <v>155758.54999999999</v>
      </c>
      <c r="G38" s="335"/>
      <c r="H38" s="78"/>
    </row>
    <row r="39" spans="1:8" x14ac:dyDescent="0.2">
      <c r="A39" s="336"/>
      <c r="B39" s="337"/>
      <c r="C39" s="337"/>
      <c r="D39" s="337"/>
      <c r="E39" s="337"/>
      <c r="F39" s="337"/>
      <c r="G39" s="338"/>
      <c r="H39" s="88"/>
    </row>
    <row r="40" spans="1:8" ht="14.25" customHeight="1" x14ac:dyDescent="0.2">
      <c r="A40" s="289" t="s">
        <v>93</v>
      </c>
      <c r="B40" s="290"/>
      <c r="C40" s="290"/>
      <c r="D40" s="290"/>
      <c r="E40" s="290"/>
      <c r="F40" s="290"/>
      <c r="G40" s="291"/>
      <c r="H40" s="103"/>
    </row>
    <row r="41" spans="1:8" x14ac:dyDescent="0.2">
      <c r="A41" s="258" t="s">
        <v>101</v>
      </c>
      <c r="B41" s="259"/>
      <c r="C41" s="259"/>
      <c r="D41" s="259"/>
      <c r="E41" s="259"/>
      <c r="F41" s="259"/>
      <c r="G41" s="260"/>
    </row>
    <row r="42" spans="1:8" ht="15" thickBot="1" x14ac:dyDescent="0.25">
      <c r="A42" s="328" t="s">
        <v>197</v>
      </c>
      <c r="B42" s="329"/>
      <c r="C42" s="329"/>
      <c r="D42" s="329"/>
      <c r="E42" s="329"/>
      <c r="F42" s="329"/>
      <c r="G42" s="330"/>
    </row>
  </sheetData>
  <mergeCells count="54">
    <mergeCell ref="A37:C37"/>
    <mergeCell ref="D37:E37"/>
    <mergeCell ref="A38:C38"/>
    <mergeCell ref="D38:E38"/>
    <mergeCell ref="I6:J6"/>
    <mergeCell ref="I7:J7"/>
    <mergeCell ref="A36:C36"/>
    <mergeCell ref="D36:E36"/>
    <mergeCell ref="A7:G7"/>
    <mergeCell ref="E31:G31"/>
    <mergeCell ref="E32:G32"/>
    <mergeCell ref="E34:G34"/>
    <mergeCell ref="E33:G33"/>
    <mergeCell ref="E29:G29"/>
    <mergeCell ref="E26:G26"/>
    <mergeCell ref="E22:G22"/>
    <mergeCell ref="A41:G41"/>
    <mergeCell ref="A40:G40"/>
    <mergeCell ref="A42:G42"/>
    <mergeCell ref="A35:G35"/>
    <mergeCell ref="E11:G11"/>
    <mergeCell ref="E12:G12"/>
    <mergeCell ref="E13:G13"/>
    <mergeCell ref="E14:G14"/>
    <mergeCell ref="E16:G16"/>
    <mergeCell ref="F36:G36"/>
    <mergeCell ref="F37:G37"/>
    <mergeCell ref="F38:G38"/>
    <mergeCell ref="A39:G39"/>
    <mergeCell ref="E17:G17"/>
    <mergeCell ref="E18:G18"/>
    <mergeCell ref="E20:G20"/>
    <mergeCell ref="E23:G23"/>
    <mergeCell ref="E25:G25"/>
    <mergeCell ref="E27:G27"/>
    <mergeCell ref="E28:G28"/>
    <mergeCell ref="E30:G30"/>
    <mergeCell ref="E24:G24"/>
    <mergeCell ref="E21:G21"/>
    <mergeCell ref="E19:G19"/>
    <mergeCell ref="E15:G15"/>
    <mergeCell ref="E10:G10"/>
    <mergeCell ref="A8:G8"/>
    <mergeCell ref="E9:G9"/>
    <mergeCell ref="F5:G5"/>
    <mergeCell ref="F2:G2"/>
    <mergeCell ref="F3:G3"/>
    <mergeCell ref="F4:G4"/>
    <mergeCell ref="A2:A6"/>
    <mergeCell ref="B2:D2"/>
    <mergeCell ref="B3:D3"/>
    <mergeCell ref="B4:D4"/>
    <mergeCell ref="B5:D5"/>
    <mergeCell ref="B6:D6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headerFooter>
    <oddHeader>&amp;CADMINSTRAÇÃO REGIONAL DE SANTA MARIA-DF
CNPJ: 16.597.2111/0001-93</oddHeader>
    <oddFooter xml:space="preserve">&amp;CADMINSTRAÇÃO REGIONAL DE SANTA MARIA-DF
QUADRA CENTRAL 01, CONJ. H, LOTE 01 - SANTA MARIA, 72.535-080 - BRASÍLIA-DF,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H30" sqref="H30"/>
    </sheetView>
  </sheetViews>
  <sheetFormatPr defaultRowHeight="14.25" x14ac:dyDescent="0.2"/>
  <cols>
    <col min="1" max="1" width="7.75" customWidth="1"/>
    <col min="2" max="2" width="28.5" customWidth="1"/>
    <col min="3" max="3" width="15.25" customWidth="1"/>
    <col min="4" max="4" width="24.25" customWidth="1"/>
    <col min="6" max="7" width="7.75" customWidth="1"/>
    <col min="8" max="8" width="14.5" customWidth="1"/>
    <col min="9" max="9" width="15.375" customWidth="1"/>
  </cols>
  <sheetData>
    <row r="1" spans="1:14" ht="15.75" x14ac:dyDescent="0.2">
      <c r="A1" s="357" t="s">
        <v>220</v>
      </c>
      <c r="B1" s="357"/>
      <c r="C1" s="357"/>
      <c r="D1" s="357"/>
      <c r="E1" s="107"/>
      <c r="F1" s="107"/>
      <c r="G1" s="107"/>
      <c r="H1" s="107"/>
    </row>
    <row r="2" spans="1:14" x14ac:dyDescent="0.2">
      <c r="A2" s="148" t="s">
        <v>140</v>
      </c>
      <c r="B2" s="108"/>
      <c r="C2" s="355" t="s">
        <v>267</v>
      </c>
      <c r="D2" s="356"/>
      <c r="E2" s="109"/>
      <c r="F2" s="110"/>
      <c r="G2" s="111"/>
      <c r="H2" s="107"/>
    </row>
    <row r="3" spans="1:14" x14ac:dyDescent="0.2">
      <c r="A3" s="148" t="s">
        <v>221</v>
      </c>
      <c r="B3" s="108"/>
      <c r="C3" s="355" t="s">
        <v>266</v>
      </c>
      <c r="D3" s="356"/>
      <c r="E3" s="112"/>
      <c r="F3" s="110"/>
      <c r="G3" s="111"/>
      <c r="H3" s="107"/>
    </row>
    <row r="4" spans="1:14" x14ac:dyDescent="0.2">
      <c r="A4" s="148" t="s">
        <v>222</v>
      </c>
      <c r="B4" s="108"/>
      <c r="C4" s="358" t="s">
        <v>265</v>
      </c>
      <c r="D4" s="359"/>
      <c r="E4" s="109"/>
      <c r="F4" s="110"/>
      <c r="G4" s="111"/>
      <c r="H4" s="107"/>
    </row>
    <row r="5" spans="1:14" x14ac:dyDescent="0.2">
      <c r="A5" s="148" t="s">
        <v>223</v>
      </c>
      <c r="B5" s="108"/>
      <c r="C5" s="355" t="s">
        <v>224</v>
      </c>
      <c r="D5" s="356"/>
      <c r="E5" s="112"/>
      <c r="F5" s="110"/>
      <c r="G5" s="111"/>
      <c r="H5" s="107"/>
      <c r="I5" s="107"/>
      <c r="J5" s="107"/>
      <c r="K5" s="107"/>
      <c r="L5" s="107"/>
    </row>
    <row r="6" spans="1:14" ht="26.25" customHeight="1" x14ac:dyDescent="0.2">
      <c r="A6" s="148" t="s">
        <v>225</v>
      </c>
      <c r="B6" s="108"/>
      <c r="C6" s="355" t="s">
        <v>113</v>
      </c>
      <c r="D6" s="356"/>
      <c r="E6" s="109"/>
      <c r="F6" s="110"/>
      <c r="G6" s="113"/>
      <c r="H6" s="113"/>
      <c r="I6" s="114"/>
      <c r="J6" s="114"/>
      <c r="K6" s="107"/>
      <c r="L6" s="107"/>
    </row>
    <row r="7" spans="1:14" ht="25.5" customHeight="1" x14ac:dyDescent="0.2">
      <c r="A7" s="148" t="s">
        <v>226</v>
      </c>
      <c r="B7" s="108"/>
      <c r="C7" s="348" t="s">
        <v>268</v>
      </c>
      <c r="D7" s="349"/>
      <c r="E7" s="115"/>
      <c r="F7" s="115"/>
      <c r="G7" s="113"/>
      <c r="H7" s="354"/>
      <c r="I7" s="354"/>
      <c r="J7" s="354"/>
      <c r="K7" s="354"/>
      <c r="L7" s="354"/>
      <c r="M7" s="354"/>
      <c r="N7" s="354"/>
    </row>
    <row r="8" spans="1:14" x14ac:dyDescent="0.2">
      <c r="A8" s="148" t="s">
        <v>227</v>
      </c>
      <c r="B8" s="108"/>
      <c r="C8" s="147">
        <v>155758.54999999999</v>
      </c>
      <c r="D8" s="149"/>
      <c r="E8" s="109"/>
      <c r="F8" s="110"/>
      <c r="G8" s="116"/>
      <c r="H8" s="117"/>
      <c r="I8" s="116"/>
      <c r="J8" s="116"/>
      <c r="K8" s="107"/>
      <c r="L8" s="107"/>
    </row>
    <row r="9" spans="1:14" ht="16.5" thickBot="1" x14ac:dyDescent="0.25">
      <c r="A9" s="350" t="s">
        <v>228</v>
      </c>
      <c r="B9" s="350"/>
      <c r="C9" s="351"/>
      <c r="D9" s="351"/>
      <c r="E9" s="107"/>
      <c r="F9" s="107"/>
      <c r="G9" s="116"/>
      <c r="H9" s="113"/>
      <c r="I9" s="118"/>
      <c r="J9" s="118"/>
      <c r="K9" s="107"/>
      <c r="L9" s="107"/>
    </row>
    <row r="10" spans="1:14" x14ac:dyDescent="0.2">
      <c r="A10" s="352" t="s">
        <v>3</v>
      </c>
      <c r="B10" s="352" t="s">
        <v>229</v>
      </c>
      <c r="C10" s="119" t="s">
        <v>230</v>
      </c>
      <c r="D10" s="119" t="s">
        <v>230</v>
      </c>
      <c r="E10" s="107"/>
      <c r="J10" s="120"/>
      <c r="K10" s="107"/>
      <c r="L10" s="107"/>
    </row>
    <row r="11" spans="1:14" x14ac:dyDescent="0.2">
      <c r="A11" s="353"/>
      <c r="B11" s="353"/>
      <c r="C11" s="121" t="s">
        <v>231</v>
      </c>
      <c r="D11" s="121" t="s">
        <v>232</v>
      </c>
      <c r="J11" s="120"/>
      <c r="K11" s="107"/>
      <c r="L11" s="107"/>
    </row>
    <row r="12" spans="1:14" x14ac:dyDescent="0.2">
      <c r="A12" s="150"/>
      <c r="B12" s="122"/>
      <c r="C12" s="123"/>
      <c r="D12" s="123"/>
      <c r="J12" s="120"/>
      <c r="K12" s="107"/>
      <c r="L12" s="107"/>
    </row>
    <row r="13" spans="1:14" x14ac:dyDescent="0.2">
      <c r="A13" s="151">
        <v>1</v>
      </c>
      <c r="B13" s="124" t="s">
        <v>233</v>
      </c>
      <c r="C13" s="125" t="s">
        <v>234</v>
      </c>
      <c r="D13" s="152">
        <v>5.5E-2</v>
      </c>
      <c r="J13" s="120"/>
      <c r="K13" s="107"/>
      <c r="L13" s="107"/>
    </row>
    <row r="14" spans="1:14" x14ac:dyDescent="0.2">
      <c r="A14" s="153" t="s">
        <v>235</v>
      </c>
      <c r="B14" s="126" t="s">
        <v>236</v>
      </c>
      <c r="C14" s="127" t="s">
        <v>234</v>
      </c>
      <c r="D14" s="127" t="s">
        <v>234</v>
      </c>
      <c r="J14" s="128"/>
      <c r="K14" s="107"/>
      <c r="L14" s="107"/>
    </row>
    <row r="15" spans="1:14" x14ac:dyDescent="0.2">
      <c r="A15" s="153" t="s">
        <v>237</v>
      </c>
      <c r="B15" s="126" t="s">
        <v>238</v>
      </c>
      <c r="C15" s="127" t="s">
        <v>234</v>
      </c>
      <c r="D15" s="127" t="s">
        <v>234</v>
      </c>
      <c r="J15" s="120"/>
      <c r="K15" s="107"/>
      <c r="L15" s="107"/>
    </row>
    <row r="16" spans="1:14" x14ac:dyDescent="0.2">
      <c r="A16" s="153" t="s">
        <v>239</v>
      </c>
      <c r="B16" s="126" t="s">
        <v>240</v>
      </c>
      <c r="C16" s="127" t="s">
        <v>234</v>
      </c>
      <c r="D16" s="127" t="s">
        <v>234</v>
      </c>
      <c r="J16" s="120"/>
      <c r="K16" s="107"/>
      <c r="L16" s="107"/>
    </row>
    <row r="17" spans="1:12" x14ac:dyDescent="0.2">
      <c r="A17" s="154" t="s">
        <v>234</v>
      </c>
      <c r="B17" s="126" t="s">
        <v>234</v>
      </c>
      <c r="C17" s="127" t="s">
        <v>234</v>
      </c>
      <c r="D17" s="127" t="s">
        <v>234</v>
      </c>
      <c r="J17" s="120"/>
      <c r="K17" s="107"/>
      <c r="L17" s="107"/>
    </row>
    <row r="18" spans="1:12" x14ac:dyDescent="0.2">
      <c r="A18" s="151">
        <v>2</v>
      </c>
      <c r="B18" s="124" t="s">
        <v>241</v>
      </c>
      <c r="C18" s="129">
        <v>6.6500000000000004E-2</v>
      </c>
      <c r="D18" s="140"/>
      <c r="J18" s="120"/>
      <c r="K18" s="107"/>
      <c r="L18" s="107"/>
    </row>
    <row r="19" spans="1:12" x14ac:dyDescent="0.2">
      <c r="A19" s="122" t="s">
        <v>242</v>
      </c>
      <c r="B19" s="130" t="s">
        <v>243</v>
      </c>
      <c r="C19" s="131">
        <v>0.03</v>
      </c>
      <c r="D19" s="127"/>
      <c r="J19" s="128"/>
      <c r="K19" s="107"/>
      <c r="L19" s="107"/>
    </row>
    <row r="20" spans="1:12" x14ac:dyDescent="0.2">
      <c r="A20" s="122" t="s">
        <v>244</v>
      </c>
      <c r="B20" s="126" t="s">
        <v>245</v>
      </c>
      <c r="C20" s="131">
        <v>6.4999999999999997E-3</v>
      </c>
      <c r="D20" s="127"/>
      <c r="J20" s="120"/>
      <c r="K20" s="107"/>
      <c r="L20" s="107"/>
    </row>
    <row r="21" spans="1:12" x14ac:dyDescent="0.2">
      <c r="A21" s="122" t="s">
        <v>246</v>
      </c>
      <c r="B21" s="126" t="s">
        <v>247</v>
      </c>
      <c r="C21" s="132">
        <v>0.03</v>
      </c>
      <c r="D21" s="127"/>
      <c r="J21" s="120"/>
      <c r="K21" s="107"/>
      <c r="L21" s="107"/>
    </row>
    <row r="22" spans="1:12" x14ac:dyDescent="0.2">
      <c r="A22" s="154"/>
      <c r="B22" s="126"/>
      <c r="C22" s="127"/>
      <c r="D22" s="127"/>
      <c r="J22" s="120"/>
      <c r="K22" s="107"/>
      <c r="L22" s="107"/>
    </row>
    <row r="23" spans="1:12" x14ac:dyDescent="0.2">
      <c r="A23" s="151">
        <v>3</v>
      </c>
      <c r="B23" s="124" t="s">
        <v>248</v>
      </c>
      <c r="C23" s="133" t="s">
        <v>234</v>
      </c>
      <c r="D23" s="129">
        <v>2.2700000000000001E-2</v>
      </c>
      <c r="F23" s="107"/>
      <c r="G23" s="134"/>
      <c r="H23" s="135"/>
      <c r="I23" s="120"/>
      <c r="J23" s="120"/>
      <c r="K23" s="107"/>
      <c r="L23" s="107"/>
    </row>
    <row r="24" spans="1:12" x14ac:dyDescent="0.2">
      <c r="A24" s="122" t="s">
        <v>249</v>
      </c>
      <c r="B24" s="126" t="s">
        <v>250</v>
      </c>
      <c r="C24" s="127"/>
      <c r="D24" s="131">
        <v>5.0000000000000001E-3</v>
      </c>
      <c r="F24" s="107"/>
      <c r="G24" s="116"/>
      <c r="H24" s="113"/>
      <c r="I24" s="120"/>
      <c r="J24" s="128"/>
      <c r="K24" s="107"/>
      <c r="L24" s="107"/>
    </row>
    <row r="25" spans="1:12" x14ac:dyDescent="0.2">
      <c r="A25" s="122" t="s">
        <v>251</v>
      </c>
      <c r="B25" s="126" t="s">
        <v>252</v>
      </c>
      <c r="C25" s="127"/>
      <c r="D25" s="131">
        <v>1.2699999999999999E-2</v>
      </c>
      <c r="F25" s="107"/>
      <c r="G25" s="134"/>
      <c r="H25" s="136"/>
      <c r="I25" s="120"/>
      <c r="J25" s="120"/>
      <c r="K25" s="107"/>
      <c r="L25" s="107"/>
    </row>
    <row r="26" spans="1:12" x14ac:dyDescent="0.2">
      <c r="A26" s="122" t="s">
        <v>251</v>
      </c>
      <c r="B26" s="126" t="s">
        <v>253</v>
      </c>
      <c r="C26" s="127"/>
      <c r="D26" s="131">
        <v>5.0000000000000001E-3</v>
      </c>
      <c r="F26" s="107"/>
      <c r="G26" s="116"/>
      <c r="H26" s="113"/>
      <c r="I26" s="128"/>
      <c r="J26" s="128"/>
      <c r="K26" s="107"/>
      <c r="L26" s="107"/>
    </row>
    <row r="27" spans="1:12" x14ac:dyDescent="0.2">
      <c r="A27" s="154"/>
      <c r="B27" s="137"/>
      <c r="C27" s="127"/>
      <c r="D27" s="127"/>
      <c r="F27" s="107"/>
      <c r="G27" s="134"/>
      <c r="H27" s="136"/>
      <c r="I27" s="138"/>
      <c r="J27" s="138"/>
      <c r="K27" s="107"/>
      <c r="L27" s="107"/>
    </row>
    <row r="28" spans="1:12" x14ac:dyDescent="0.2">
      <c r="A28" s="151">
        <v>4</v>
      </c>
      <c r="B28" s="124" t="s">
        <v>254</v>
      </c>
      <c r="C28" s="133" t="s">
        <v>234</v>
      </c>
      <c r="D28" s="129">
        <v>1.3899999999999999E-2</v>
      </c>
      <c r="F28" s="107"/>
      <c r="G28" s="134"/>
      <c r="H28" s="113"/>
      <c r="I28" s="139"/>
      <c r="J28" s="139"/>
      <c r="K28" s="107"/>
      <c r="L28" s="107"/>
    </row>
    <row r="29" spans="1:12" x14ac:dyDescent="0.2">
      <c r="A29" s="154"/>
      <c r="B29" s="126"/>
      <c r="C29" s="127"/>
      <c r="D29" s="127"/>
      <c r="F29" s="107"/>
      <c r="G29" s="107"/>
      <c r="H29" s="107"/>
      <c r="I29" s="107"/>
      <c r="J29" s="107"/>
      <c r="K29" s="107"/>
      <c r="L29" s="107"/>
    </row>
    <row r="30" spans="1:12" x14ac:dyDescent="0.2">
      <c r="A30" s="151">
        <v>5</v>
      </c>
      <c r="B30" s="124" t="s">
        <v>255</v>
      </c>
      <c r="C30" s="140"/>
      <c r="D30" s="129">
        <v>6.7900000000000002E-2</v>
      </c>
      <c r="F30" s="107"/>
      <c r="G30" s="107"/>
      <c r="H30" s="107"/>
      <c r="I30" s="107"/>
      <c r="J30" s="107"/>
      <c r="K30" s="107"/>
      <c r="L30" s="107"/>
    </row>
    <row r="31" spans="1:12" x14ac:dyDescent="0.2">
      <c r="A31" s="154"/>
      <c r="B31" s="126"/>
      <c r="C31" s="141"/>
      <c r="D31" s="141"/>
      <c r="F31" s="107"/>
      <c r="G31" s="107"/>
      <c r="H31" s="107"/>
      <c r="I31" s="107"/>
      <c r="J31" s="107"/>
      <c r="K31" s="107"/>
      <c r="L31" s="107"/>
    </row>
    <row r="32" spans="1:12" ht="15" thickBot="1" x14ac:dyDescent="0.25">
      <c r="A32" s="155" t="s">
        <v>234</v>
      </c>
      <c r="B32" s="142" t="s">
        <v>256</v>
      </c>
      <c r="C32" s="143" t="s">
        <v>234</v>
      </c>
      <c r="D32" s="156">
        <f>ROUND((((1+(D13+D24+D25+D26))*(1+D28)*(1+D30)/(1-C18))-(1)),2)</f>
        <v>0.25</v>
      </c>
    </row>
    <row r="33" spans="1:4" ht="15" thickBot="1" x14ac:dyDescent="0.25">
      <c r="A33" s="157"/>
      <c r="B33" s="66"/>
      <c r="C33" s="66"/>
      <c r="D33" s="158"/>
    </row>
    <row r="34" spans="1:4" ht="15" x14ac:dyDescent="0.25">
      <c r="A34" s="159" t="s">
        <v>257</v>
      </c>
      <c r="B34" s="144"/>
      <c r="C34" s="144"/>
      <c r="D34" s="160"/>
    </row>
    <row r="35" spans="1:4" ht="15" thickBot="1" x14ac:dyDescent="0.25">
      <c r="A35" s="157"/>
      <c r="B35" s="66"/>
      <c r="C35" s="66"/>
      <c r="D35" s="158"/>
    </row>
    <row r="36" spans="1:4" x14ac:dyDescent="0.2">
      <c r="A36" s="161"/>
      <c r="B36" s="145"/>
      <c r="C36" s="145"/>
      <c r="D36" s="162"/>
    </row>
    <row r="37" spans="1:4" x14ac:dyDescent="0.2">
      <c r="A37" s="163"/>
      <c r="B37" s="146"/>
      <c r="C37" s="146"/>
      <c r="D37" s="164"/>
    </row>
    <row r="38" spans="1:4" x14ac:dyDescent="0.2">
      <c r="A38" s="163"/>
      <c r="B38" s="146"/>
      <c r="C38" s="146"/>
      <c r="D38" s="164"/>
    </row>
    <row r="39" spans="1:4" x14ac:dyDescent="0.2">
      <c r="A39" s="163"/>
      <c r="B39" s="146"/>
      <c r="C39" s="146"/>
      <c r="D39" s="164"/>
    </row>
    <row r="40" spans="1:4" x14ac:dyDescent="0.2">
      <c r="A40" s="165" t="s">
        <v>258</v>
      </c>
      <c r="B40" s="146"/>
      <c r="C40" s="146"/>
      <c r="D40" s="164"/>
    </row>
    <row r="41" spans="1:4" x14ac:dyDescent="0.2">
      <c r="A41" s="165" t="s">
        <v>259</v>
      </c>
      <c r="B41" s="146"/>
      <c r="C41" s="146"/>
      <c r="D41" s="164"/>
    </row>
    <row r="42" spans="1:4" x14ac:dyDescent="0.2">
      <c r="A42" s="165" t="s">
        <v>260</v>
      </c>
      <c r="B42" s="146"/>
      <c r="C42" s="146"/>
      <c r="D42" s="164"/>
    </row>
    <row r="43" spans="1:4" x14ac:dyDescent="0.2">
      <c r="A43" s="165" t="s">
        <v>261</v>
      </c>
      <c r="B43" s="146"/>
      <c r="C43" s="146"/>
      <c r="D43" s="164"/>
    </row>
    <row r="44" spans="1:4" x14ac:dyDescent="0.2">
      <c r="A44" s="165" t="s">
        <v>262</v>
      </c>
      <c r="B44" s="146"/>
      <c r="C44" s="146"/>
      <c r="D44" s="164"/>
    </row>
    <row r="45" spans="1:4" x14ac:dyDescent="0.2">
      <c r="A45" s="165" t="s">
        <v>263</v>
      </c>
      <c r="B45" s="146"/>
      <c r="C45" s="146"/>
      <c r="D45" s="164"/>
    </row>
    <row r="46" spans="1:4" x14ac:dyDescent="0.2">
      <c r="A46" s="166" t="s">
        <v>264</v>
      </c>
      <c r="B46" s="167"/>
      <c r="C46" s="167"/>
      <c r="D46" s="168"/>
    </row>
  </sheetData>
  <mergeCells count="11">
    <mergeCell ref="C6:D6"/>
    <mergeCell ref="A1:D1"/>
    <mergeCell ref="C2:D2"/>
    <mergeCell ref="C3:D3"/>
    <mergeCell ref="C4:D4"/>
    <mergeCell ref="C5:D5"/>
    <mergeCell ref="C7:D7"/>
    <mergeCell ref="A9:D9"/>
    <mergeCell ref="A10:A11"/>
    <mergeCell ref="B10:B11"/>
    <mergeCell ref="H7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workbookViewId="0">
      <selection activeCell="B6" sqref="B6"/>
    </sheetView>
  </sheetViews>
  <sheetFormatPr defaultColWidth="8" defaultRowHeight="14.25" x14ac:dyDescent="0.2"/>
  <cols>
    <col min="1" max="1" width="8" style="98"/>
    <col min="2" max="2" width="46" style="98" customWidth="1"/>
    <col min="3" max="3" width="8.375" style="98" bestFit="1" customWidth="1"/>
    <col min="4" max="4" width="8" style="98"/>
    <col min="5" max="6" width="8.375" style="98" bestFit="1" customWidth="1"/>
    <col min="7" max="7" width="8" style="98"/>
    <col min="8" max="9" width="8.375" style="98" bestFit="1" customWidth="1"/>
    <col min="10" max="10" width="8" style="98"/>
    <col min="11" max="11" width="8.375" style="98" bestFit="1" customWidth="1"/>
    <col min="12" max="16384" width="8" style="98"/>
  </cols>
  <sheetData>
    <row r="2" spans="2:11" ht="15" x14ac:dyDescent="0.25">
      <c r="B2" s="369" t="s">
        <v>269</v>
      </c>
      <c r="C2" s="369"/>
      <c r="D2" s="369"/>
      <c r="E2" s="369"/>
      <c r="F2" s="369"/>
      <c r="G2" s="369"/>
      <c r="H2" s="369"/>
      <c r="I2" s="369"/>
      <c r="J2" s="369"/>
      <c r="K2" s="369"/>
    </row>
    <row r="3" spans="2:11" ht="15" thickBot="1" x14ac:dyDescent="0.25"/>
    <row r="4" spans="2:11" ht="15.75" thickBot="1" x14ac:dyDescent="0.3">
      <c r="B4" s="370" t="s">
        <v>270</v>
      </c>
      <c r="C4" s="372" t="s">
        <v>233</v>
      </c>
      <c r="D4" s="373"/>
      <c r="E4" s="374"/>
      <c r="F4" s="372" t="s">
        <v>271</v>
      </c>
      <c r="G4" s="373"/>
      <c r="H4" s="374"/>
      <c r="I4" s="373" t="s">
        <v>252</v>
      </c>
      <c r="J4" s="373"/>
      <c r="K4" s="374"/>
    </row>
    <row r="5" spans="2:11" ht="15.75" thickBot="1" x14ac:dyDescent="0.3">
      <c r="B5" s="371"/>
      <c r="C5" s="169" t="s">
        <v>272</v>
      </c>
      <c r="D5" s="170" t="s">
        <v>273</v>
      </c>
      <c r="E5" s="171" t="s">
        <v>274</v>
      </c>
      <c r="F5" s="169" t="s">
        <v>272</v>
      </c>
      <c r="G5" s="170" t="s">
        <v>273</v>
      </c>
      <c r="H5" s="171" t="s">
        <v>274</v>
      </c>
      <c r="I5" s="169" t="s">
        <v>272</v>
      </c>
      <c r="J5" s="170" t="s">
        <v>273</v>
      </c>
      <c r="K5" s="171" t="s">
        <v>274</v>
      </c>
    </row>
    <row r="6" spans="2:11" ht="15" thickBot="1" x14ac:dyDescent="0.25">
      <c r="B6" s="172" t="s">
        <v>275</v>
      </c>
      <c r="C6" s="173">
        <v>0.03</v>
      </c>
      <c r="D6" s="174">
        <v>0.04</v>
      </c>
      <c r="E6" s="175">
        <v>5.5E-2</v>
      </c>
      <c r="F6" s="176">
        <v>8.0000000000000002E-3</v>
      </c>
      <c r="G6" s="174">
        <v>8.0000000000000002E-3</v>
      </c>
      <c r="H6" s="175">
        <v>0.01</v>
      </c>
      <c r="I6" s="176">
        <v>9.7000000000000003E-3</v>
      </c>
      <c r="J6" s="177">
        <v>1.2699999999999999E-2</v>
      </c>
      <c r="K6" s="175">
        <v>1.2699999999999999E-2</v>
      </c>
    </row>
    <row r="7" spans="2:11" ht="15" thickBot="1" x14ac:dyDescent="0.25">
      <c r="B7" s="172" t="s">
        <v>276</v>
      </c>
      <c r="C7" s="173">
        <v>3.7999999999999999E-2</v>
      </c>
      <c r="D7" s="174">
        <v>4.0099999999999997E-2</v>
      </c>
      <c r="E7" s="175">
        <v>4.6699999999999998E-2</v>
      </c>
      <c r="F7" s="176">
        <v>3.2000000000000002E-3</v>
      </c>
      <c r="G7" s="174">
        <v>4.0000000000000001E-3</v>
      </c>
      <c r="H7" s="175">
        <v>7.4000000000000003E-3</v>
      </c>
      <c r="I7" s="176">
        <v>5.0000000000000001E-3</v>
      </c>
      <c r="J7" s="177">
        <v>5.5999999999999999E-3</v>
      </c>
      <c r="K7" s="175">
        <v>9.7000000000000003E-3</v>
      </c>
    </row>
    <row r="8" spans="2:11" ht="43.5" thickBot="1" x14ac:dyDescent="0.25">
      <c r="B8" s="178" t="s">
        <v>277</v>
      </c>
      <c r="C8" s="179">
        <v>3.4299999999999997E-2</v>
      </c>
      <c r="D8" s="180">
        <v>4.9299999999999997E-2</v>
      </c>
      <c r="E8" s="181">
        <v>6.7100000000000007E-2</v>
      </c>
      <c r="F8" s="179">
        <v>2.8E-3</v>
      </c>
      <c r="G8" s="180">
        <v>4.8999999999999998E-3</v>
      </c>
      <c r="H8" s="181">
        <v>7.4999999999999997E-3</v>
      </c>
      <c r="I8" s="179">
        <v>0.01</v>
      </c>
      <c r="J8" s="180">
        <v>1.3899999999999999E-2</v>
      </c>
      <c r="K8" s="181">
        <v>1.7399999999999999E-2</v>
      </c>
    </row>
    <row r="9" spans="2:11" ht="29.25" thickBot="1" x14ac:dyDescent="0.25">
      <c r="B9" s="182" t="s">
        <v>278</v>
      </c>
      <c r="C9" s="179">
        <v>5.2900000000000003E-2</v>
      </c>
      <c r="D9" s="180">
        <v>5.9200000000000003E-2</v>
      </c>
      <c r="E9" s="181">
        <v>7.9299999999999995E-2</v>
      </c>
      <c r="F9" s="179">
        <v>2.5000000000000001E-3</v>
      </c>
      <c r="G9" s="180">
        <v>5.1000000000000004E-3</v>
      </c>
      <c r="H9" s="181">
        <v>5.5999999999999999E-3</v>
      </c>
      <c r="I9" s="179">
        <v>0.01</v>
      </c>
      <c r="J9" s="180">
        <v>1.4800000000000001E-2</v>
      </c>
      <c r="K9" s="181">
        <v>1.9699999999999999E-2</v>
      </c>
    </row>
    <row r="10" spans="2:11" ht="15" thickBot="1" x14ac:dyDescent="0.25">
      <c r="B10" s="172" t="s">
        <v>279</v>
      </c>
      <c r="C10" s="176">
        <v>0.04</v>
      </c>
      <c r="D10" s="174">
        <v>5.5199999999999999E-2</v>
      </c>
      <c r="E10" s="175">
        <v>7.85E-2</v>
      </c>
      <c r="F10" s="183">
        <v>0.81</v>
      </c>
      <c r="G10" s="177">
        <v>1.2200000000000001E-2</v>
      </c>
      <c r="H10" s="175">
        <v>1.9900000000000001E-2</v>
      </c>
      <c r="I10" s="176">
        <v>1.46E-2</v>
      </c>
      <c r="J10" s="177">
        <v>2.3199999999999998E-2</v>
      </c>
      <c r="K10" s="175">
        <v>3.1600000000000003E-2</v>
      </c>
    </row>
    <row r="11" spans="2:11" ht="15" thickBot="1" x14ac:dyDescent="0.25"/>
    <row r="12" spans="2:11" ht="15.75" thickBot="1" x14ac:dyDescent="0.3">
      <c r="B12" s="375" t="s">
        <v>270</v>
      </c>
      <c r="C12" s="376"/>
      <c r="D12" s="372" t="s">
        <v>280</v>
      </c>
      <c r="E12" s="373"/>
      <c r="F12" s="373"/>
      <c r="G12" s="372" t="s">
        <v>255</v>
      </c>
      <c r="H12" s="373"/>
      <c r="I12" s="374"/>
    </row>
    <row r="13" spans="2:11" ht="15.75" thickBot="1" x14ac:dyDescent="0.3">
      <c r="B13" s="377"/>
      <c r="C13" s="378"/>
      <c r="D13" s="184" t="s">
        <v>272</v>
      </c>
      <c r="E13" s="185" t="s">
        <v>273</v>
      </c>
      <c r="F13" s="186" t="s">
        <v>274</v>
      </c>
      <c r="G13" s="184" t="s">
        <v>272</v>
      </c>
      <c r="H13" s="185" t="s">
        <v>273</v>
      </c>
      <c r="I13" s="187" t="s">
        <v>274</v>
      </c>
    </row>
    <row r="14" spans="2:11" ht="15" thickBot="1" x14ac:dyDescent="0.25">
      <c r="B14" s="379" t="s">
        <v>275</v>
      </c>
      <c r="C14" s="380"/>
      <c r="D14" s="176">
        <v>5.8999999999999999E-3</v>
      </c>
      <c r="E14" s="177">
        <v>1.23E-2</v>
      </c>
      <c r="F14" s="188">
        <v>1.3899999999999999E-2</v>
      </c>
      <c r="G14" s="176">
        <v>6.1600000000000002E-2</v>
      </c>
      <c r="H14" s="177">
        <v>7.3999999999999996E-2</v>
      </c>
      <c r="I14" s="175">
        <v>8.9599999999999999E-2</v>
      </c>
    </row>
    <row r="15" spans="2:11" ht="15" thickBot="1" x14ac:dyDescent="0.25">
      <c r="B15" s="379" t="s">
        <v>276</v>
      </c>
      <c r="C15" s="380"/>
      <c r="D15" s="176">
        <v>1.0200000000000001E-2</v>
      </c>
      <c r="E15" s="177">
        <v>1.11E-2</v>
      </c>
      <c r="F15" s="188">
        <v>1.21E-2</v>
      </c>
      <c r="G15" s="176">
        <v>6.6400000000000001E-2</v>
      </c>
      <c r="H15" s="177">
        <v>7.2999999999999995E-2</v>
      </c>
      <c r="I15" s="175">
        <v>8.6900000000000005E-2</v>
      </c>
    </row>
    <row r="16" spans="2:11" ht="15" thickBot="1" x14ac:dyDescent="0.25">
      <c r="B16" s="381" t="s">
        <v>277</v>
      </c>
      <c r="C16" s="382"/>
      <c r="D16" s="179">
        <v>9.4000000000000004E-3</v>
      </c>
      <c r="E16" s="180">
        <v>9.9000000000000008E-3</v>
      </c>
      <c r="F16" s="189">
        <v>1.17E-2</v>
      </c>
      <c r="G16" s="179">
        <v>6.7400000000000002E-2</v>
      </c>
      <c r="H16" s="180">
        <v>8.0399999999999999E-2</v>
      </c>
      <c r="I16" s="181">
        <v>9.4E-2</v>
      </c>
    </row>
    <row r="17" spans="2:9" ht="15" thickBot="1" x14ac:dyDescent="0.25">
      <c r="B17" s="381" t="s">
        <v>278</v>
      </c>
      <c r="C17" s="382"/>
      <c r="D17" s="179">
        <v>1.01E-2</v>
      </c>
      <c r="E17" s="180">
        <v>1.0699999999999999E-2</v>
      </c>
      <c r="F17" s="189">
        <v>1.11E-2</v>
      </c>
      <c r="G17" s="179">
        <v>0.08</v>
      </c>
      <c r="H17" s="180">
        <v>8.3099999999999993E-2</v>
      </c>
      <c r="I17" s="181">
        <v>9.5100000000000004E-2</v>
      </c>
    </row>
    <row r="18" spans="2:9" ht="15" thickBot="1" x14ac:dyDescent="0.25">
      <c r="B18" s="379" t="s">
        <v>279</v>
      </c>
      <c r="C18" s="380"/>
      <c r="D18" s="176">
        <v>9.4000000000000004E-3</v>
      </c>
      <c r="E18" s="177">
        <v>1.0200000000000001E-2</v>
      </c>
      <c r="F18" s="188">
        <v>1.3299999999999999E-2</v>
      </c>
      <c r="G18" s="176">
        <v>7.1400000000000005E-2</v>
      </c>
      <c r="H18" s="177">
        <v>8.4000000000000005E-2</v>
      </c>
      <c r="I18" s="175">
        <v>0.1043</v>
      </c>
    </row>
    <row r="20" spans="2:9" ht="15" thickBot="1" x14ac:dyDescent="0.25"/>
    <row r="21" spans="2:9" x14ac:dyDescent="0.2">
      <c r="B21" s="360" t="s">
        <v>281</v>
      </c>
      <c r="C21" s="361"/>
      <c r="D21" s="361"/>
      <c r="E21" s="361"/>
      <c r="F21" s="361"/>
      <c r="G21" s="361"/>
      <c r="H21" s="361"/>
      <c r="I21" s="362"/>
    </row>
    <row r="22" spans="2:9" x14ac:dyDescent="0.2">
      <c r="B22" s="363"/>
      <c r="C22" s="364"/>
      <c r="D22" s="364"/>
      <c r="E22" s="364"/>
      <c r="F22" s="364"/>
      <c r="G22" s="364"/>
      <c r="H22" s="364"/>
      <c r="I22" s="365"/>
    </row>
    <row r="23" spans="2:9" ht="15" thickBot="1" x14ac:dyDescent="0.25">
      <c r="B23" s="366"/>
      <c r="C23" s="367"/>
      <c r="D23" s="367"/>
      <c r="E23" s="367"/>
      <c r="F23" s="367"/>
      <c r="G23" s="367"/>
      <c r="H23" s="367"/>
      <c r="I23" s="368"/>
    </row>
  </sheetData>
  <mergeCells count="14">
    <mergeCell ref="B21:I23"/>
    <mergeCell ref="B2:K2"/>
    <mergeCell ref="B4:B5"/>
    <mergeCell ref="C4:E4"/>
    <mergeCell ref="F4:H4"/>
    <mergeCell ref="I4:K4"/>
    <mergeCell ref="B12:C13"/>
    <mergeCell ref="D12:F12"/>
    <mergeCell ref="G12:I12"/>
    <mergeCell ref="B14:C14"/>
    <mergeCell ref="B15:C15"/>
    <mergeCell ref="B16:C16"/>
    <mergeCell ref="B17:C17"/>
    <mergeCell ref="B18:C18"/>
  </mergeCells>
  <pageMargins left="0.51181102362204722" right="0.51181102362204722" top="0.78740157480314965" bottom="0.78740157480314965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H17" sqref="H17"/>
    </sheetView>
  </sheetViews>
  <sheetFormatPr defaultRowHeight="14.25" x14ac:dyDescent="0.2"/>
  <cols>
    <col min="2" max="2" width="14.875" customWidth="1"/>
    <col min="6" max="6" width="13.125" bestFit="1" customWidth="1"/>
    <col min="7" max="7" width="15.625" customWidth="1"/>
    <col min="8" max="8" width="13.125" bestFit="1" customWidth="1"/>
    <col min="9" max="10" width="11.125" bestFit="1" customWidth="1"/>
    <col min="11" max="11" width="10" bestFit="1" customWidth="1"/>
  </cols>
  <sheetData>
    <row r="1" spans="1:11" ht="18.75" x14ac:dyDescent="0.2">
      <c r="A1" s="98"/>
      <c r="C1" s="392" t="s">
        <v>282</v>
      </c>
      <c r="D1" s="392"/>
      <c r="E1" s="392"/>
      <c r="F1" s="392"/>
      <c r="G1" s="392"/>
      <c r="H1" s="392"/>
      <c r="I1" s="392"/>
      <c r="J1" s="392"/>
      <c r="K1" s="98"/>
    </row>
    <row r="2" spans="1:11" ht="30" x14ac:dyDescent="0.2">
      <c r="A2" s="387"/>
      <c r="B2" s="388" t="s">
        <v>283</v>
      </c>
      <c r="C2" s="388" t="s">
        <v>284</v>
      </c>
      <c r="D2" s="388"/>
      <c r="E2" s="388"/>
      <c r="F2" s="190" t="s">
        <v>290</v>
      </c>
      <c r="G2" s="190" t="s">
        <v>292</v>
      </c>
      <c r="H2" s="190" t="s">
        <v>291</v>
      </c>
      <c r="I2" s="389" t="s">
        <v>285</v>
      </c>
      <c r="J2" s="389" t="s">
        <v>286</v>
      </c>
      <c r="K2" s="98"/>
    </row>
    <row r="3" spans="1:11" ht="15" x14ac:dyDescent="0.2">
      <c r="A3" s="387"/>
      <c r="B3" s="388"/>
      <c r="C3" s="388"/>
      <c r="D3" s="388"/>
      <c r="E3" s="388"/>
      <c r="F3" s="191" t="s">
        <v>287</v>
      </c>
      <c r="G3" s="191" t="s">
        <v>287</v>
      </c>
      <c r="H3" s="191" t="s">
        <v>287</v>
      </c>
      <c r="I3" s="389"/>
      <c r="J3" s="389"/>
      <c r="K3" s="98"/>
    </row>
    <row r="4" spans="1:11" x14ac:dyDescent="0.2">
      <c r="A4" s="387"/>
      <c r="B4" s="393" t="s">
        <v>288</v>
      </c>
      <c r="C4" s="385" t="s">
        <v>293</v>
      </c>
      <c r="D4" s="385"/>
      <c r="E4" s="385"/>
      <c r="F4" s="386">
        <v>12999</v>
      </c>
      <c r="G4" s="386">
        <v>16015.12</v>
      </c>
      <c r="H4" s="386">
        <v>18999</v>
      </c>
      <c r="I4" s="390">
        <f>MEDIAN(F4:H7)</f>
        <v>16015.12</v>
      </c>
      <c r="J4" s="390">
        <f>AVERAGE(F4:H7)</f>
        <v>16004.373333333335</v>
      </c>
      <c r="K4" s="98"/>
    </row>
    <row r="5" spans="1:11" x14ac:dyDescent="0.2">
      <c r="A5" s="387"/>
      <c r="B5" s="393"/>
      <c r="C5" s="385"/>
      <c r="D5" s="385"/>
      <c r="E5" s="385"/>
      <c r="F5" s="386"/>
      <c r="G5" s="386"/>
      <c r="H5" s="386"/>
      <c r="I5" s="391"/>
      <c r="J5" s="391"/>
      <c r="K5" s="98"/>
    </row>
    <row r="6" spans="1:11" x14ac:dyDescent="0.2">
      <c r="A6" s="387"/>
      <c r="B6" s="393"/>
      <c r="C6" s="385"/>
      <c r="D6" s="385"/>
      <c r="E6" s="385"/>
      <c r="F6" s="386"/>
      <c r="G6" s="386"/>
      <c r="H6" s="386"/>
      <c r="I6" s="391"/>
      <c r="J6" s="391"/>
      <c r="K6" s="98"/>
    </row>
    <row r="7" spans="1:11" x14ac:dyDescent="0.2">
      <c r="A7" s="387"/>
      <c r="B7" s="393"/>
      <c r="C7" s="385"/>
      <c r="D7" s="385"/>
      <c r="E7" s="385"/>
      <c r="F7" s="386"/>
      <c r="G7" s="386"/>
      <c r="H7" s="386"/>
      <c r="I7" s="391"/>
      <c r="J7" s="391"/>
      <c r="K7" s="98"/>
    </row>
    <row r="8" spans="1:1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30" x14ac:dyDescent="0.2">
      <c r="A10" s="98"/>
      <c r="B10" s="388" t="s">
        <v>283</v>
      </c>
      <c r="C10" s="388" t="s">
        <v>284</v>
      </c>
      <c r="D10" s="388"/>
      <c r="E10" s="388"/>
      <c r="F10" s="190" t="s">
        <v>291</v>
      </c>
      <c r="G10" s="190" t="s">
        <v>296</v>
      </c>
      <c r="H10" s="190" t="s">
        <v>297</v>
      </c>
      <c r="I10" s="389" t="s">
        <v>285</v>
      </c>
      <c r="J10" s="389" t="s">
        <v>286</v>
      </c>
      <c r="K10" s="98"/>
    </row>
    <row r="11" spans="1:11" ht="15" x14ac:dyDescent="0.2">
      <c r="A11" s="98"/>
      <c r="B11" s="388"/>
      <c r="C11" s="388"/>
      <c r="D11" s="388"/>
      <c r="E11" s="388"/>
      <c r="F11" s="191" t="s">
        <v>287</v>
      </c>
      <c r="G11" s="191" t="s">
        <v>287</v>
      </c>
      <c r="H11" s="191" t="s">
        <v>287</v>
      </c>
      <c r="I11" s="389"/>
      <c r="J11" s="389"/>
      <c r="K11" s="98"/>
    </row>
    <row r="12" spans="1:11" x14ac:dyDescent="0.2">
      <c r="A12" s="98"/>
      <c r="B12" s="384" t="s">
        <v>289</v>
      </c>
      <c r="C12" s="385" t="s">
        <v>295</v>
      </c>
      <c r="D12" s="385"/>
      <c r="E12" s="385"/>
      <c r="F12" s="386">
        <v>2499</v>
      </c>
      <c r="G12" s="386">
        <v>1699</v>
      </c>
      <c r="H12" s="386">
        <v>1650</v>
      </c>
      <c r="I12" s="383">
        <f>MEDIAN(F12:H13)</f>
        <v>1699</v>
      </c>
      <c r="J12" s="383">
        <f>AVERAGE(F12:H13)</f>
        <v>1949.3333333333333</v>
      </c>
      <c r="K12" s="98"/>
    </row>
    <row r="13" spans="1:11" x14ac:dyDescent="0.2">
      <c r="A13" s="98"/>
      <c r="B13" s="384"/>
      <c r="C13" s="385"/>
      <c r="D13" s="385"/>
      <c r="E13" s="385"/>
      <c r="F13" s="386"/>
      <c r="G13" s="386"/>
      <c r="H13" s="386"/>
      <c r="I13" s="383"/>
      <c r="J13" s="383"/>
      <c r="K13" s="98"/>
    </row>
    <row r="14" spans="1:11" ht="15" x14ac:dyDescent="0.2">
      <c r="A14" s="98"/>
      <c r="B14" s="192"/>
      <c r="C14" s="193"/>
      <c r="D14" s="193"/>
      <c r="E14" s="193"/>
      <c r="F14" s="194"/>
      <c r="G14" s="194"/>
      <c r="H14" s="194"/>
      <c r="I14" s="195"/>
      <c r="J14" s="195"/>
      <c r="K14" s="98"/>
    </row>
    <row r="15" spans="1:11" ht="15" x14ac:dyDescent="0.2">
      <c r="A15" s="98"/>
      <c r="B15" s="192"/>
      <c r="C15" s="193"/>
      <c r="D15" s="193"/>
      <c r="E15" s="193"/>
      <c r="F15" s="194"/>
      <c r="G15" s="194"/>
      <c r="H15" s="194"/>
      <c r="I15" s="195"/>
      <c r="J15" s="195"/>
      <c r="K15" s="98"/>
    </row>
    <row r="16" spans="1:11" ht="15" x14ac:dyDescent="0.2">
      <c r="A16" s="98"/>
      <c r="B16" s="192"/>
      <c r="C16" s="193"/>
      <c r="D16" s="193"/>
      <c r="E16" s="193"/>
      <c r="F16" s="194"/>
      <c r="G16" s="194"/>
      <c r="H16" s="194"/>
      <c r="I16" s="195"/>
      <c r="J16" s="195"/>
      <c r="K16" s="98"/>
    </row>
    <row r="17" spans="1:11" ht="30" x14ac:dyDescent="0.2">
      <c r="A17" s="98"/>
      <c r="B17" s="388" t="s">
        <v>283</v>
      </c>
      <c r="C17" s="388" t="s">
        <v>284</v>
      </c>
      <c r="D17" s="388"/>
      <c r="E17" s="388"/>
      <c r="F17" s="190" t="s">
        <v>298</v>
      </c>
      <c r="G17" s="190" t="s">
        <v>299</v>
      </c>
      <c r="H17" s="190" t="s">
        <v>300</v>
      </c>
      <c r="I17" s="389" t="s">
        <v>285</v>
      </c>
      <c r="J17" s="389" t="s">
        <v>286</v>
      </c>
      <c r="K17" s="98"/>
    </row>
    <row r="18" spans="1:11" ht="15" x14ac:dyDescent="0.2">
      <c r="A18" s="98"/>
      <c r="B18" s="388"/>
      <c r="C18" s="388"/>
      <c r="D18" s="388"/>
      <c r="E18" s="388"/>
      <c r="F18" s="191" t="s">
        <v>287</v>
      </c>
      <c r="G18" s="191" t="s">
        <v>287</v>
      </c>
      <c r="H18" s="191" t="s">
        <v>287</v>
      </c>
      <c r="I18" s="389"/>
      <c r="J18" s="389"/>
      <c r="K18" s="98"/>
    </row>
    <row r="19" spans="1:11" x14ac:dyDescent="0.2">
      <c r="A19" s="98"/>
      <c r="B19" s="384" t="s">
        <v>289</v>
      </c>
      <c r="C19" s="385" t="s">
        <v>294</v>
      </c>
      <c r="D19" s="385"/>
      <c r="E19" s="385"/>
      <c r="F19" s="386">
        <v>949.05</v>
      </c>
      <c r="G19" s="386">
        <v>800</v>
      </c>
      <c r="H19" s="386">
        <v>1531</v>
      </c>
      <c r="I19" s="383">
        <f t="shared" ref="I19" si="0">MEDIAN(F19:H20)</f>
        <v>949.05</v>
      </c>
      <c r="J19" s="383">
        <f t="shared" ref="J19" si="1">AVERAGE(F19:H20)</f>
        <v>1093.3500000000001</v>
      </c>
      <c r="K19" s="98"/>
    </row>
    <row r="20" spans="1:11" x14ac:dyDescent="0.2">
      <c r="A20" s="98"/>
      <c r="B20" s="384"/>
      <c r="C20" s="385"/>
      <c r="D20" s="385"/>
      <c r="E20" s="385"/>
      <c r="F20" s="386"/>
      <c r="G20" s="386"/>
      <c r="H20" s="386"/>
      <c r="I20" s="383"/>
      <c r="J20" s="383"/>
      <c r="K20" s="98"/>
    </row>
  </sheetData>
  <mergeCells count="35">
    <mergeCell ref="I10:I11"/>
    <mergeCell ref="J10:J11"/>
    <mergeCell ref="C1:J1"/>
    <mergeCell ref="B2:B3"/>
    <mergeCell ref="C2:E3"/>
    <mergeCell ref="I2:I3"/>
    <mergeCell ref="J2:J3"/>
    <mergeCell ref="B4:B7"/>
    <mergeCell ref="C4:E7"/>
    <mergeCell ref="F4:F7"/>
    <mergeCell ref="G4:G7"/>
    <mergeCell ref="H4:H7"/>
    <mergeCell ref="J12:J13"/>
    <mergeCell ref="A2:A7"/>
    <mergeCell ref="B17:B18"/>
    <mergeCell ref="C17:E18"/>
    <mergeCell ref="I17:I18"/>
    <mergeCell ref="J17:J18"/>
    <mergeCell ref="B12:B13"/>
    <mergeCell ref="C12:E13"/>
    <mergeCell ref="F12:F13"/>
    <mergeCell ref="G12:G13"/>
    <mergeCell ref="H12:H13"/>
    <mergeCell ref="I12:I13"/>
    <mergeCell ref="I4:I7"/>
    <mergeCell ref="J4:J7"/>
    <mergeCell ref="B10:B11"/>
    <mergeCell ref="C10:E11"/>
    <mergeCell ref="J19:J20"/>
    <mergeCell ref="B19:B20"/>
    <mergeCell ref="C19:E20"/>
    <mergeCell ref="F19:F20"/>
    <mergeCell ref="G19:G20"/>
    <mergeCell ref="H19:H20"/>
    <mergeCell ref="I19:I2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CAPA</vt:lpstr>
      <vt:lpstr>ORÇAMENTO SINTÉTICO</vt:lpstr>
      <vt:lpstr>CRONOGRAMA FISICO FINANCEIRO</vt:lpstr>
      <vt:lpstr>MEMORIA DE CÁLCULO</vt:lpstr>
      <vt:lpstr>BDI</vt:lpstr>
      <vt:lpstr>PARÂMETROS BDI</vt:lpstr>
      <vt:lpstr>MAPA DE COTAÇÃO</vt:lpstr>
      <vt:lpstr>CAPA!Area_de_impressao</vt:lpstr>
      <vt:lpstr>'CRONOGRAMA FISICO FINANCEIRO'!Area_de_impressao</vt:lpstr>
      <vt:lpstr>'ORÇAMENTO SINTÉTICO'!Area_de_impressao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Rabibe Mendes Sabino</cp:lastModifiedBy>
  <cp:revision>0</cp:revision>
  <cp:lastPrinted>2021-06-16T14:04:31Z</cp:lastPrinted>
  <dcterms:created xsi:type="dcterms:W3CDTF">2021-06-01T18:45:11Z</dcterms:created>
  <dcterms:modified xsi:type="dcterms:W3CDTF">2021-06-16T14:26:37Z</dcterms:modified>
</cp:coreProperties>
</file>